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u-my.sharepoint.com/personal/dstupec_health_fau_edu/Documents/Desktop/"/>
    </mc:Choice>
  </mc:AlternateContent>
  <xr:revisionPtr revIDLastSave="0" documentId="8_{21DF8AC4-B93A-43E5-AE8E-3670C1C29631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M1 Budget Worksheet" sheetId="4" r:id="rId1"/>
    <sheet name="M2 Budget Worksheet" sheetId="5" r:id="rId2"/>
    <sheet name="M3 Budget Worksheet" sheetId="6" r:id="rId3"/>
    <sheet name="M4 Budget Worksheet" sheetId="1" r:id="rId4"/>
    <sheet name="Sheet2" sheetId="2" state="hidden" r:id="rId5"/>
  </sheets>
  <calcPr calcId="191029"/>
</workbook>
</file>

<file path=xl/calcChain.xml><?xml version="1.0" encoding="utf-8"?>
<calcChain xmlns="http://schemas.openxmlformats.org/spreadsheetml/2006/main">
  <c r="B42" i="5" l="1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1" i="5"/>
  <c r="B15" i="5"/>
  <c r="D14" i="5"/>
  <c r="C14" i="5"/>
  <c r="E14" i="5" s="1"/>
  <c r="D13" i="5"/>
  <c r="C13" i="5"/>
  <c r="E13" i="5" s="1"/>
  <c r="D12" i="5"/>
  <c r="C12" i="5"/>
  <c r="E12" i="5" s="1"/>
  <c r="D11" i="5"/>
  <c r="C11" i="5"/>
  <c r="E11" i="5" s="1"/>
  <c r="D10" i="5"/>
  <c r="C10" i="5"/>
  <c r="E10" i="5" s="1"/>
  <c r="D9" i="5"/>
  <c r="D15" i="5" s="1"/>
  <c r="C9" i="5"/>
  <c r="D8" i="5"/>
  <c r="C8" i="5"/>
  <c r="E8" i="5" s="1"/>
  <c r="D7" i="5"/>
  <c r="C7" i="5"/>
  <c r="B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1" i="6"/>
  <c r="C41" i="6" s="1"/>
  <c r="C46" i="6" s="1"/>
  <c r="B15" i="6"/>
  <c r="D14" i="6"/>
  <c r="C14" i="6"/>
  <c r="D13" i="6"/>
  <c r="C13" i="6"/>
  <c r="E13" i="6" s="1"/>
  <c r="D12" i="6"/>
  <c r="E12" i="6" s="1"/>
  <c r="C12" i="6"/>
  <c r="D11" i="6"/>
  <c r="C11" i="6"/>
  <c r="E11" i="6" s="1"/>
  <c r="D10" i="6"/>
  <c r="C10" i="6"/>
  <c r="D9" i="6"/>
  <c r="C9" i="6"/>
  <c r="E9" i="6" s="1"/>
  <c r="D8" i="6"/>
  <c r="E8" i="6" s="1"/>
  <c r="C8" i="6"/>
  <c r="D7" i="6"/>
  <c r="C7" i="6"/>
  <c r="E7" i="6" s="1"/>
  <c r="B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C23" i="4"/>
  <c r="C44" i="4" s="1"/>
  <c r="C49" i="4" s="1"/>
  <c r="B17" i="4"/>
  <c r="E16" i="4"/>
  <c r="D16" i="4"/>
  <c r="C16" i="4"/>
  <c r="D15" i="4"/>
  <c r="E15" i="4" s="1"/>
  <c r="C15" i="4"/>
  <c r="D14" i="4"/>
  <c r="C14" i="4"/>
  <c r="E14" i="4" s="1"/>
  <c r="D13" i="4"/>
  <c r="C13" i="4"/>
  <c r="E13" i="4" s="1"/>
  <c r="E12" i="4"/>
  <c r="D12" i="4"/>
  <c r="C12" i="4"/>
  <c r="D11" i="4"/>
  <c r="E11" i="4" s="1"/>
  <c r="C11" i="4"/>
  <c r="D10" i="4"/>
  <c r="C10" i="4"/>
  <c r="E10" i="4" s="1"/>
  <c r="D9" i="4"/>
  <c r="D17" i="4" s="1"/>
  <c r="C9" i="4"/>
  <c r="C17" i="4" s="1"/>
  <c r="E10" i="6" l="1"/>
  <c r="D15" i="6"/>
  <c r="E14" i="6"/>
  <c r="E9" i="5"/>
  <c r="E15" i="5" s="1"/>
  <c r="C46" i="5" s="1"/>
  <c r="C42" i="5"/>
  <c r="C47" i="5" s="1"/>
  <c r="C15" i="5"/>
  <c r="E7" i="5"/>
  <c r="E15" i="6"/>
  <c r="C45" i="6" s="1"/>
  <c r="C47" i="6" s="1"/>
  <c r="C15" i="6"/>
  <c r="E9" i="4"/>
  <c r="E17" i="4" s="1"/>
  <c r="D23" i="4"/>
  <c r="D44" i="4" s="1"/>
  <c r="D49" i="4" s="1"/>
  <c r="C21" i="1"/>
  <c r="C48" i="5" l="1"/>
  <c r="D48" i="4"/>
  <c r="D50" i="4" s="1"/>
  <c r="C48" i="4"/>
  <c r="C50" i="4" s="1"/>
  <c r="C9" i="1"/>
  <c r="D9" i="1"/>
  <c r="D8" i="1"/>
  <c r="C8" i="1"/>
  <c r="D14" i="1" l="1"/>
  <c r="C14" i="1"/>
  <c r="D13" i="1"/>
  <c r="C13" i="1"/>
  <c r="D12" i="1"/>
  <c r="C12" i="1"/>
  <c r="D11" i="1"/>
  <c r="C11" i="1"/>
  <c r="D10" i="1"/>
  <c r="C10" i="1"/>
  <c r="D7" i="1"/>
  <c r="C7" i="1"/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E13" i="1" l="1"/>
  <c r="E7" i="1"/>
  <c r="E14" i="1"/>
  <c r="E12" i="1"/>
  <c r="E11" i="1"/>
  <c r="E10" i="1"/>
  <c r="E8" i="1" l="1"/>
  <c r="E9" i="1"/>
  <c r="C15" i="1"/>
  <c r="E15" i="1" l="1"/>
  <c r="C46" i="1" s="1"/>
  <c r="C42" i="1"/>
  <c r="C47" i="1" s="1"/>
  <c r="B42" i="1"/>
  <c r="D15" i="1" l="1"/>
  <c r="B15" i="1"/>
  <c r="C48" i="1" l="1"/>
</calcChain>
</file>

<file path=xl/sharedStrings.xml><?xml version="1.0" encoding="utf-8"?>
<sst xmlns="http://schemas.openxmlformats.org/spreadsheetml/2006/main" count="224" uniqueCount="81">
  <si>
    <t>Grants and Scholarships</t>
  </si>
  <si>
    <t>10 Months</t>
  </si>
  <si>
    <t>Summer Earnings</t>
  </si>
  <si>
    <t>Savings/Assets</t>
  </si>
  <si>
    <t>Investment Income</t>
  </si>
  <si>
    <t>Spouse's Income (net amount)</t>
  </si>
  <si>
    <t>Parent Contribution/Gifts</t>
  </si>
  <si>
    <t>Monthly Amt</t>
  </si>
  <si>
    <t>Tuition and Fees</t>
  </si>
  <si>
    <t>Rent</t>
  </si>
  <si>
    <t>Utilities (Electric, water, sewer, trash)</t>
  </si>
  <si>
    <t>Telephone</t>
  </si>
  <si>
    <t>Cable/Internet</t>
  </si>
  <si>
    <t>Groceries</t>
  </si>
  <si>
    <t>Houshold Supplies (cleaning)</t>
  </si>
  <si>
    <t>Hair/Grooming</t>
  </si>
  <si>
    <t>Auto Insurance</t>
  </si>
  <si>
    <t>Health/Disablility Insurance</t>
  </si>
  <si>
    <t>Gasoline &amp; Routine Auto Maintenance</t>
  </si>
  <si>
    <t>Child/Dependent Care</t>
  </si>
  <si>
    <t>Parking/Tolls</t>
  </si>
  <si>
    <t>Dry Cleaning/Laundry</t>
  </si>
  <si>
    <t>Medical/Dental Medication</t>
  </si>
  <si>
    <t>Credit Card Payment</t>
  </si>
  <si>
    <t>Auto Payment</t>
  </si>
  <si>
    <t>Recreation/Entertainment</t>
  </si>
  <si>
    <t>Meals away from home (eating out)</t>
  </si>
  <si>
    <t>Balance Sheet</t>
  </si>
  <si>
    <t>Total Resources</t>
  </si>
  <si>
    <t>MINUS Total Expenses</t>
  </si>
  <si>
    <r>
      <t xml:space="preserve">EQUALS </t>
    </r>
    <r>
      <rPr>
        <b/>
        <sz val="11"/>
        <color theme="1"/>
        <rFont val="Calibri"/>
        <family val="2"/>
        <scheme val="minor"/>
      </rPr>
      <t>Surplus or (Deficit)</t>
    </r>
  </si>
  <si>
    <t>Fields in blue will automatically populate as you enter monthly data</t>
  </si>
  <si>
    <t>Annual Amt</t>
  </si>
  <si>
    <t>Resources (enter annual amounts)</t>
  </si>
  <si>
    <t>Books/Supplies/Equipment (*allowance)</t>
  </si>
  <si>
    <t>Total Expenses</t>
  </si>
  <si>
    <t>Expenses (enter monthly amounts)</t>
  </si>
  <si>
    <t>*Allowance in your budget for these costs</t>
  </si>
  <si>
    <t>Unsubsidized Direct Loan *</t>
  </si>
  <si>
    <t>Graduate PLUS Loan *</t>
  </si>
  <si>
    <t>Total Disb'd</t>
  </si>
  <si>
    <t>Total Resources (disbursed amts)</t>
  </si>
  <si>
    <t>Oct Disb</t>
  </si>
  <si>
    <t>May Disb</t>
  </si>
  <si>
    <t>11 Months</t>
  </si>
  <si>
    <t>M4 Year =  12 Months, May - Apr</t>
  </si>
  <si>
    <t>Name:</t>
  </si>
  <si>
    <t>Z#:</t>
  </si>
  <si>
    <t>Date:</t>
  </si>
  <si>
    <t>*Total Disbursed amount be be off by one or two dollars, due to rounding</t>
  </si>
  <si>
    <t>Other Transportation (bus, cab, etc.)</t>
  </si>
  <si>
    <t>Select Residency Below</t>
  </si>
  <si>
    <t>Residency:-&gt;</t>
  </si>
  <si>
    <t>Florida Resident</t>
  </si>
  <si>
    <t>Non-Florida Resident</t>
  </si>
  <si>
    <t xml:space="preserve">M4 Student Budget Worksheet </t>
  </si>
  <si>
    <t xml:space="preserve">M1 Student Budget Worksheet </t>
  </si>
  <si>
    <t>M1 Year = 10 Months *, Aug - May</t>
  </si>
  <si>
    <t xml:space="preserve">* June and July are not funded, as you are not enrolled </t>
  </si>
  <si>
    <r>
      <rPr>
        <b/>
        <sz val="10"/>
        <color theme="1"/>
        <rFont val="Calibri"/>
        <family val="2"/>
        <scheme val="minor"/>
      </rPr>
      <t xml:space="preserve">   </t>
    </r>
    <r>
      <rPr>
        <b/>
        <u/>
        <sz val="10"/>
        <color theme="1"/>
        <rFont val="Calibri"/>
        <family val="2"/>
        <scheme val="minor"/>
      </rPr>
      <t>(You will need determine how to fund those months,  or spread your 10 months of funding over 12 months)</t>
    </r>
  </si>
  <si>
    <t>Fields in blue will auto populate as you enter annual and monthly data</t>
  </si>
  <si>
    <t>Aug Disb</t>
  </si>
  <si>
    <t>Jan Disb</t>
  </si>
  <si>
    <t>Payments from Trusts</t>
  </si>
  <si>
    <t>Spouse's Contribution</t>
  </si>
  <si>
    <t>Enrolled</t>
  </si>
  <si>
    <t xml:space="preserve"> w/June &amp; July</t>
  </si>
  <si>
    <t>12 Months</t>
  </si>
  <si>
    <t>Tuition and Fees (Includes Owl Card)</t>
  </si>
  <si>
    <t xml:space="preserve">M3 Student Budget Worksheet </t>
  </si>
  <si>
    <t>M3 Year =  12 Months, May - Apr</t>
  </si>
  <si>
    <t>Nov Disb</t>
  </si>
  <si>
    <t>* Net Amts shown in May, Nov and Total</t>
  </si>
  <si>
    <t xml:space="preserve">Columns and may differ from actual </t>
  </si>
  <si>
    <t>amounts disbursed due to rounding.</t>
  </si>
  <si>
    <t xml:space="preserve">M2 Student Budget Worksheet </t>
  </si>
  <si>
    <t>M2 Year =  9 Months, Aug - Apr</t>
  </si>
  <si>
    <t>9 Months</t>
  </si>
  <si>
    <t>Step 1 Exam</t>
  </si>
  <si>
    <t xml:space="preserve">If using this form for multiple year, please ensure to update this amount using this link: </t>
  </si>
  <si>
    <t>https://www.fau.edu/medicine/students/financial-aid/cost/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</si>
</sst>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6" fontId="0" fillId="0" borderId="0" xfId="0" applyNumberFormat="1"/>
    <xf numFmtId="6" fontId="3" fillId="0" borderId="1" xfId="0" applyNumberFormat="1" applyFont="1" applyBorder="1"/>
    <xf numFmtId="0" fontId="0" fillId="0" borderId="0" xfId="0" applyAlignment="1">
      <alignment horizontal="right"/>
    </xf>
    <xf numFmtId="6" fontId="2" fillId="0" borderId="0" xfId="0" applyNumberFormat="1" applyFont="1"/>
    <xf numFmtId="6" fontId="1" fillId="0" borderId="1" xfId="0" applyNumberFormat="1" applyFont="1" applyBorder="1"/>
    <xf numFmtId="6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6" fontId="0" fillId="0" borderId="2" xfId="0" applyNumberFormat="1" applyBorder="1"/>
    <xf numFmtId="6" fontId="3" fillId="0" borderId="0" xfId="0" applyNumberFormat="1" applyFont="1" applyBorder="1"/>
    <xf numFmtId="6" fontId="3" fillId="0" borderId="0" xfId="0" applyNumberFormat="1" applyFont="1" applyFill="1" applyBorder="1"/>
    <xf numFmtId="6" fontId="0" fillId="0" borderId="0" xfId="0" applyNumberFormat="1" applyFill="1" applyBorder="1"/>
    <xf numFmtId="8" fontId="0" fillId="0" borderId="0" xfId="0" applyNumberFormat="1" applyFill="1" applyBorder="1"/>
    <xf numFmtId="8" fontId="1" fillId="0" borderId="0" xfId="0" applyNumberFormat="1" applyFont="1" applyFill="1" applyBorder="1"/>
    <xf numFmtId="6" fontId="0" fillId="2" borderId="2" xfId="0" applyNumberFormat="1" applyFill="1" applyBorder="1"/>
    <xf numFmtId="0" fontId="3" fillId="2" borderId="3" xfId="0" applyFont="1" applyFill="1" applyBorder="1"/>
    <xf numFmtId="6" fontId="0" fillId="2" borderId="4" xfId="0" applyNumberFormat="1" applyFill="1" applyBorder="1"/>
    <xf numFmtId="6" fontId="0" fillId="2" borderId="5" xfId="0" applyNumberFormat="1" applyFill="1" applyBorder="1"/>
    <xf numFmtId="6" fontId="3" fillId="0" borderId="0" xfId="0" applyNumberFormat="1" applyFont="1" applyAlignment="1">
      <alignment horizontal="center"/>
    </xf>
    <xf numFmtId="6" fontId="0" fillId="2" borderId="2" xfId="0" applyNumberFormat="1" applyFont="1" applyFill="1" applyBorder="1"/>
    <xf numFmtId="6" fontId="3" fillId="2" borderId="2" xfId="0" applyNumberFormat="1" applyFont="1" applyFill="1" applyBorder="1"/>
    <xf numFmtId="6" fontId="1" fillId="0" borderId="0" xfId="0" applyNumberFormat="1" applyFont="1" applyFill="1" applyBorder="1"/>
    <xf numFmtId="0" fontId="5" fillId="0" borderId="0" xfId="0" applyFont="1"/>
    <xf numFmtId="6" fontId="5" fillId="0" borderId="0" xfId="0" applyNumberFormat="1" applyFont="1"/>
    <xf numFmtId="6" fontId="6" fillId="0" borderId="0" xfId="0" applyNumberFormat="1" applyFont="1"/>
    <xf numFmtId="0" fontId="1" fillId="0" borderId="0" xfId="0" applyFont="1"/>
    <xf numFmtId="0" fontId="1" fillId="0" borderId="6" xfId="0" applyFont="1" applyBorder="1"/>
    <xf numFmtId="6" fontId="3" fillId="0" borderId="1" xfId="0" applyNumberFormat="1" applyFont="1" applyBorder="1" applyAlignment="1">
      <alignment horizontal="center"/>
    </xf>
    <xf numFmtId="6" fontId="3" fillId="0" borderId="0" xfId="0" applyNumberFormat="1" applyFont="1" applyAlignment="1">
      <alignment horizontal="center" wrapText="1"/>
    </xf>
    <xf numFmtId="8" fontId="0" fillId="2" borderId="2" xfId="0" applyNumberFormat="1" applyFill="1" applyBorder="1"/>
    <xf numFmtId="6" fontId="1" fillId="2" borderId="2" xfId="0" applyNumberFormat="1" applyFont="1" applyFill="1" applyBorder="1"/>
    <xf numFmtId="8" fontId="1" fillId="2" borderId="2" xfId="0" applyNumberFormat="1" applyFont="1" applyFill="1" applyBorder="1"/>
    <xf numFmtId="6" fontId="0" fillId="0" borderId="0" xfId="0" applyNumberFormat="1" applyBorder="1"/>
    <xf numFmtId="6" fontId="0" fillId="0" borderId="2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2353-0CEF-4360-8613-E556F252DB40}">
  <dimension ref="A1:F50"/>
  <sheetViews>
    <sheetView tabSelected="1" workbookViewId="0">
      <selection activeCell="F30" sqref="F30"/>
    </sheetView>
  </sheetViews>
  <sheetFormatPr defaultRowHeight="15" x14ac:dyDescent="0.25"/>
  <cols>
    <col min="1" max="1" width="38" bestFit="1" customWidth="1"/>
    <col min="2" max="2" width="14.28515625" style="4" bestFit="1" customWidth="1"/>
    <col min="3" max="3" width="11.7109375" style="4" customWidth="1"/>
    <col min="4" max="4" width="14.5703125" style="4" customWidth="1"/>
    <col min="5" max="5" width="15.7109375" style="4" customWidth="1"/>
    <col min="6" max="6" width="21.7109375" bestFit="1" customWidth="1"/>
  </cols>
  <sheetData>
    <row r="1" spans="1:6" ht="18.75" x14ac:dyDescent="0.3">
      <c r="A1" s="1" t="s">
        <v>56</v>
      </c>
      <c r="C1" s="7" t="s">
        <v>57</v>
      </c>
    </row>
    <row r="2" spans="1:6" ht="18.75" x14ac:dyDescent="0.3">
      <c r="A2" s="29" t="s">
        <v>58</v>
      </c>
      <c r="C2" s="7"/>
    </row>
    <row r="3" spans="1:6" x14ac:dyDescent="0.25">
      <c r="A3" s="11" t="s">
        <v>59</v>
      </c>
    </row>
    <row r="4" spans="1:6" ht="15.75" thickBot="1" x14ac:dyDescent="0.3">
      <c r="A4" s="11"/>
      <c r="F4" s="29" t="s">
        <v>51</v>
      </c>
    </row>
    <row r="5" spans="1:6" ht="15.75" thickBot="1" x14ac:dyDescent="0.3">
      <c r="A5" s="26" t="s">
        <v>46</v>
      </c>
      <c r="B5" s="27" t="s">
        <v>47</v>
      </c>
      <c r="C5" s="28"/>
      <c r="D5" s="27" t="s">
        <v>48</v>
      </c>
      <c r="E5" s="27" t="s">
        <v>52</v>
      </c>
      <c r="F5" s="30" t="s">
        <v>53</v>
      </c>
    </row>
    <row r="6" spans="1:6" x14ac:dyDescent="0.25">
      <c r="A6" s="11"/>
    </row>
    <row r="7" spans="1:6" ht="15.75" x14ac:dyDescent="0.25">
      <c r="A7" s="19" t="s">
        <v>60</v>
      </c>
      <c r="B7" s="20"/>
      <c r="C7" s="20"/>
      <c r="D7" s="21"/>
    </row>
    <row r="8" spans="1:6" ht="15.75" x14ac:dyDescent="0.25">
      <c r="A8" s="3" t="s">
        <v>33</v>
      </c>
      <c r="B8" s="31" t="s">
        <v>32</v>
      </c>
      <c r="C8" s="31" t="s">
        <v>61</v>
      </c>
      <c r="D8" s="31" t="s">
        <v>62</v>
      </c>
      <c r="E8" s="31" t="s">
        <v>40</v>
      </c>
    </row>
    <row r="9" spans="1:6" x14ac:dyDescent="0.25">
      <c r="A9" t="s">
        <v>0</v>
      </c>
      <c r="B9" s="12">
        <v>0</v>
      </c>
      <c r="C9" s="18">
        <f>B9/2</f>
        <v>0</v>
      </c>
      <c r="D9" s="18">
        <f>B9/2</f>
        <v>0</v>
      </c>
      <c r="E9" s="18">
        <f>SUM(C9:D9)</f>
        <v>0</v>
      </c>
    </row>
    <row r="10" spans="1:6" x14ac:dyDescent="0.25">
      <c r="A10" t="s">
        <v>38</v>
      </c>
      <c r="B10" s="12">
        <v>0</v>
      </c>
      <c r="C10" s="18">
        <f>(B10-(B10*0.01062))/2</f>
        <v>0</v>
      </c>
      <c r="D10" s="18">
        <f>(B10-(B10*0.01062))/2</f>
        <v>0</v>
      </c>
      <c r="E10" s="18">
        <f t="shared" ref="E10:E16" si="0">SUM(C10:D10)</f>
        <v>0</v>
      </c>
    </row>
    <row r="11" spans="1:6" x14ac:dyDescent="0.25">
      <c r="A11" t="s">
        <v>39</v>
      </c>
      <c r="B11" s="12">
        <v>0</v>
      </c>
      <c r="C11" s="18">
        <f>(B11-(B11*0.04248))/2</f>
        <v>0</v>
      </c>
      <c r="D11" s="18">
        <f>(B11-(B11*0.04248))/2</f>
        <v>0</v>
      </c>
      <c r="E11" s="18">
        <f t="shared" si="0"/>
        <v>0</v>
      </c>
    </row>
    <row r="12" spans="1:6" x14ac:dyDescent="0.25">
      <c r="A12" t="s">
        <v>2</v>
      </c>
      <c r="B12" s="12">
        <v>0</v>
      </c>
      <c r="C12" s="18">
        <f t="shared" ref="C12:C16" si="1">B12/2</f>
        <v>0</v>
      </c>
      <c r="D12" s="18">
        <f t="shared" ref="D12:D16" si="2">B12/2</f>
        <v>0</v>
      </c>
      <c r="E12" s="18">
        <f t="shared" si="0"/>
        <v>0</v>
      </c>
    </row>
    <row r="13" spans="1:6" x14ac:dyDescent="0.25">
      <c r="A13" t="s">
        <v>3</v>
      </c>
      <c r="B13" s="12">
        <v>0</v>
      </c>
      <c r="C13" s="18">
        <f t="shared" si="1"/>
        <v>0</v>
      </c>
      <c r="D13" s="18">
        <f t="shared" si="2"/>
        <v>0</v>
      </c>
      <c r="E13" s="18">
        <f t="shared" si="0"/>
        <v>0</v>
      </c>
    </row>
    <row r="14" spans="1:6" x14ac:dyDescent="0.25">
      <c r="A14" t="s">
        <v>63</v>
      </c>
      <c r="B14" s="12">
        <v>0</v>
      </c>
      <c r="C14" s="18">
        <f t="shared" si="1"/>
        <v>0</v>
      </c>
      <c r="D14" s="18">
        <f t="shared" si="2"/>
        <v>0</v>
      </c>
      <c r="E14" s="18">
        <f t="shared" si="0"/>
        <v>0</v>
      </c>
    </row>
    <row r="15" spans="1:6" x14ac:dyDescent="0.25">
      <c r="A15" t="s">
        <v>64</v>
      </c>
      <c r="B15" s="12">
        <v>0</v>
      </c>
      <c r="C15" s="18">
        <f t="shared" si="1"/>
        <v>0</v>
      </c>
      <c r="D15" s="18">
        <f t="shared" si="2"/>
        <v>0</v>
      </c>
      <c r="E15" s="18">
        <f t="shared" si="0"/>
        <v>0</v>
      </c>
    </row>
    <row r="16" spans="1:6" x14ac:dyDescent="0.25">
      <c r="A16" t="s">
        <v>6</v>
      </c>
      <c r="B16" s="12">
        <v>0</v>
      </c>
      <c r="C16" s="18">
        <f t="shared" si="1"/>
        <v>0</v>
      </c>
      <c r="D16" s="18">
        <f t="shared" si="2"/>
        <v>0</v>
      </c>
      <c r="E16" s="18">
        <f t="shared" si="0"/>
        <v>0</v>
      </c>
    </row>
    <row r="17" spans="1:5" ht="15.75" x14ac:dyDescent="0.25">
      <c r="A17" s="10" t="s">
        <v>28</v>
      </c>
      <c r="B17" s="23">
        <f>SUM(B9:B16)</f>
        <v>0</v>
      </c>
      <c r="C17" s="23">
        <f>SUM(C9:C16)</f>
        <v>0</v>
      </c>
      <c r="D17" s="23">
        <f>SUM(D9:D16)</f>
        <v>0</v>
      </c>
      <c r="E17" s="24">
        <f>SUM(E9:E16)</f>
        <v>0</v>
      </c>
    </row>
    <row r="19" spans="1:5" x14ac:dyDescent="0.25">
      <c r="A19" t="s">
        <v>49</v>
      </c>
    </row>
    <row r="21" spans="1:5" ht="15.75" x14ac:dyDescent="0.25">
      <c r="C21" s="32" t="s">
        <v>65</v>
      </c>
      <c r="D21" s="9" t="s">
        <v>66</v>
      </c>
    </row>
    <row r="22" spans="1:5" ht="15.75" x14ac:dyDescent="0.25">
      <c r="A22" s="3" t="s">
        <v>36</v>
      </c>
      <c r="B22" s="31" t="s">
        <v>7</v>
      </c>
      <c r="C22" s="31" t="s">
        <v>1</v>
      </c>
      <c r="D22" s="31" t="s">
        <v>67</v>
      </c>
    </row>
    <row r="23" spans="1:5" x14ac:dyDescent="0.25">
      <c r="A23" t="s">
        <v>68</v>
      </c>
      <c r="B23" s="12"/>
      <c r="C23" s="12">
        <f>IF(F5="Florida Resident",31830,67972)</f>
        <v>31830</v>
      </c>
      <c r="D23" s="12">
        <f>C23</f>
        <v>31830</v>
      </c>
    </row>
    <row r="24" spans="1:5" x14ac:dyDescent="0.25">
      <c r="A24" t="s">
        <v>34</v>
      </c>
      <c r="B24" s="12"/>
      <c r="C24" s="12">
        <v>674</v>
      </c>
      <c r="D24" s="12">
        <v>674</v>
      </c>
    </row>
    <row r="25" spans="1:5" x14ac:dyDescent="0.25">
      <c r="A25" t="s">
        <v>9</v>
      </c>
      <c r="B25" s="12"/>
      <c r="C25" s="18">
        <f>B25*10</f>
        <v>0</v>
      </c>
      <c r="D25" s="33">
        <f>B25*12</f>
        <v>0</v>
      </c>
    </row>
    <row r="26" spans="1:5" x14ac:dyDescent="0.25">
      <c r="A26" t="s">
        <v>10</v>
      </c>
      <c r="B26" s="12"/>
      <c r="C26" s="18">
        <f t="shared" ref="C26:C43" si="3">B26*10</f>
        <v>0</v>
      </c>
      <c r="D26" s="33">
        <f t="shared" ref="D26:D43" si="4">B26*12</f>
        <v>0</v>
      </c>
    </row>
    <row r="27" spans="1:5" x14ac:dyDescent="0.25">
      <c r="A27" t="s">
        <v>12</v>
      </c>
      <c r="B27" s="12"/>
      <c r="C27" s="18">
        <f t="shared" si="3"/>
        <v>0</v>
      </c>
      <c r="D27" s="33">
        <f t="shared" si="4"/>
        <v>0</v>
      </c>
    </row>
    <row r="28" spans="1:5" x14ac:dyDescent="0.25">
      <c r="A28" t="s">
        <v>11</v>
      </c>
      <c r="B28" s="12"/>
      <c r="C28" s="18">
        <f t="shared" si="3"/>
        <v>0</v>
      </c>
      <c r="D28" s="33">
        <f t="shared" si="4"/>
        <v>0</v>
      </c>
    </row>
    <row r="29" spans="1:5" x14ac:dyDescent="0.25">
      <c r="A29" t="s">
        <v>13</v>
      </c>
      <c r="B29" s="12"/>
      <c r="C29" s="18">
        <f t="shared" si="3"/>
        <v>0</v>
      </c>
      <c r="D29" s="33">
        <f t="shared" si="4"/>
        <v>0</v>
      </c>
    </row>
    <row r="30" spans="1:5" x14ac:dyDescent="0.25">
      <c r="A30" t="s">
        <v>26</v>
      </c>
      <c r="B30" s="12"/>
      <c r="C30" s="18">
        <f t="shared" si="3"/>
        <v>0</v>
      </c>
      <c r="D30" s="33">
        <f t="shared" si="4"/>
        <v>0</v>
      </c>
    </row>
    <row r="31" spans="1:5" x14ac:dyDescent="0.25">
      <c r="A31" t="s">
        <v>14</v>
      </c>
      <c r="B31" s="12"/>
      <c r="C31" s="18">
        <f t="shared" si="3"/>
        <v>0</v>
      </c>
      <c r="D31" s="33">
        <f t="shared" si="4"/>
        <v>0</v>
      </c>
    </row>
    <row r="32" spans="1:5" x14ac:dyDescent="0.25">
      <c r="A32" t="s">
        <v>15</v>
      </c>
      <c r="B32" s="12"/>
      <c r="C32" s="18">
        <f t="shared" si="3"/>
        <v>0</v>
      </c>
      <c r="D32" s="33">
        <f t="shared" si="4"/>
        <v>0</v>
      </c>
    </row>
    <row r="33" spans="1:4" x14ac:dyDescent="0.25">
      <c r="A33" t="s">
        <v>21</v>
      </c>
      <c r="B33" s="12"/>
      <c r="C33" s="18">
        <f t="shared" si="3"/>
        <v>0</v>
      </c>
      <c r="D33" s="33">
        <f t="shared" si="4"/>
        <v>0</v>
      </c>
    </row>
    <row r="34" spans="1:4" x14ac:dyDescent="0.25">
      <c r="A34" t="s">
        <v>20</v>
      </c>
      <c r="B34" s="12"/>
      <c r="C34" s="18">
        <f t="shared" si="3"/>
        <v>0</v>
      </c>
      <c r="D34" s="33">
        <f t="shared" si="4"/>
        <v>0</v>
      </c>
    </row>
    <row r="35" spans="1:4" x14ac:dyDescent="0.25">
      <c r="A35" t="s">
        <v>18</v>
      </c>
      <c r="B35" s="12"/>
      <c r="C35" s="18">
        <f t="shared" si="3"/>
        <v>0</v>
      </c>
      <c r="D35" s="33">
        <f t="shared" si="4"/>
        <v>0</v>
      </c>
    </row>
    <row r="36" spans="1:4" x14ac:dyDescent="0.25">
      <c r="A36" t="s">
        <v>50</v>
      </c>
      <c r="B36" s="12"/>
      <c r="C36" s="18">
        <f t="shared" si="3"/>
        <v>0</v>
      </c>
      <c r="D36" s="33">
        <f t="shared" si="4"/>
        <v>0</v>
      </c>
    </row>
    <row r="37" spans="1:4" x14ac:dyDescent="0.25">
      <c r="A37" t="s">
        <v>16</v>
      </c>
      <c r="B37" s="12"/>
      <c r="C37" s="18">
        <f t="shared" si="3"/>
        <v>0</v>
      </c>
      <c r="D37" s="33">
        <f t="shared" si="4"/>
        <v>0</v>
      </c>
    </row>
    <row r="38" spans="1:4" x14ac:dyDescent="0.25">
      <c r="A38" t="s">
        <v>24</v>
      </c>
      <c r="B38" s="12"/>
      <c r="C38" s="18">
        <f t="shared" si="3"/>
        <v>0</v>
      </c>
      <c r="D38" s="33">
        <f t="shared" si="4"/>
        <v>0</v>
      </c>
    </row>
    <row r="39" spans="1:4" x14ac:dyDescent="0.25">
      <c r="A39" t="s">
        <v>17</v>
      </c>
      <c r="B39" s="12"/>
      <c r="C39" s="18">
        <f t="shared" si="3"/>
        <v>0</v>
      </c>
      <c r="D39" s="33">
        <f t="shared" si="4"/>
        <v>0</v>
      </c>
    </row>
    <row r="40" spans="1:4" x14ac:dyDescent="0.25">
      <c r="A40" t="s">
        <v>22</v>
      </c>
      <c r="B40" s="12"/>
      <c r="C40" s="18">
        <f t="shared" si="3"/>
        <v>0</v>
      </c>
      <c r="D40" s="33">
        <f t="shared" si="4"/>
        <v>0</v>
      </c>
    </row>
    <row r="41" spans="1:4" x14ac:dyDescent="0.25">
      <c r="A41" t="s">
        <v>19</v>
      </c>
      <c r="B41" s="12"/>
      <c r="C41" s="18">
        <f t="shared" si="3"/>
        <v>0</v>
      </c>
      <c r="D41" s="33">
        <f t="shared" si="4"/>
        <v>0</v>
      </c>
    </row>
    <row r="42" spans="1:4" x14ac:dyDescent="0.25">
      <c r="A42" t="s">
        <v>23</v>
      </c>
      <c r="B42" s="12"/>
      <c r="C42" s="18">
        <f t="shared" si="3"/>
        <v>0</v>
      </c>
      <c r="D42" s="33">
        <f t="shared" si="4"/>
        <v>0</v>
      </c>
    </row>
    <row r="43" spans="1:4" x14ac:dyDescent="0.25">
      <c r="A43" t="s">
        <v>25</v>
      </c>
      <c r="B43" s="12"/>
      <c r="C43" s="18">
        <f t="shared" si="3"/>
        <v>0</v>
      </c>
      <c r="D43" s="33">
        <f t="shared" si="4"/>
        <v>0</v>
      </c>
    </row>
    <row r="44" spans="1:4" x14ac:dyDescent="0.25">
      <c r="A44" s="10" t="s">
        <v>35</v>
      </c>
      <c r="B44" s="23">
        <f>SUM(B23:B43)</f>
        <v>0</v>
      </c>
      <c r="C44" s="34">
        <f>SUM(C23:C43)</f>
        <v>32504</v>
      </c>
      <c r="D44" s="35">
        <f>SUM(D23:D43)</f>
        <v>32504</v>
      </c>
    </row>
    <row r="45" spans="1:4" x14ac:dyDescent="0.25">
      <c r="A45" t="s">
        <v>37</v>
      </c>
    </row>
    <row r="47" spans="1:4" ht="15.75" x14ac:dyDescent="0.25">
      <c r="A47" s="2" t="s">
        <v>27</v>
      </c>
      <c r="B47" s="8"/>
      <c r="C47" s="31" t="s">
        <v>1</v>
      </c>
      <c r="D47" s="31" t="s">
        <v>67</v>
      </c>
    </row>
    <row r="48" spans="1:4" x14ac:dyDescent="0.25">
      <c r="A48" t="s">
        <v>28</v>
      </c>
      <c r="C48" s="18">
        <f>E17</f>
        <v>0</v>
      </c>
      <c r="D48" s="18">
        <f>E17</f>
        <v>0</v>
      </c>
    </row>
    <row r="49" spans="1:4" x14ac:dyDescent="0.25">
      <c r="A49" t="s">
        <v>29</v>
      </c>
      <c r="C49" s="18">
        <f>C44</f>
        <v>32504</v>
      </c>
      <c r="D49" s="18">
        <f>D44</f>
        <v>32504</v>
      </c>
    </row>
    <row r="50" spans="1:4" x14ac:dyDescent="0.25">
      <c r="A50" s="6" t="s">
        <v>30</v>
      </c>
      <c r="C50" s="34">
        <f>C48-C49</f>
        <v>-32504</v>
      </c>
      <c r="D50" s="34">
        <f>D48-D49</f>
        <v>-32504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6BC5185-55CF-4F6A-849A-200C256D2D92}">
          <x14:formula1>
            <xm:f>Sheet2!$A$1:$A$2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6632-7AD5-4553-AF5E-B22DB593CE2C}">
  <dimension ref="A1:M48"/>
  <sheetViews>
    <sheetView workbookViewId="0">
      <selection activeCell="D22" sqref="D22:D23"/>
    </sheetView>
  </sheetViews>
  <sheetFormatPr defaultRowHeight="15" x14ac:dyDescent="0.25"/>
  <cols>
    <col min="1" max="1" width="38" bestFit="1" customWidth="1"/>
    <col min="2" max="2" width="14.28515625" style="4" bestFit="1" customWidth="1"/>
    <col min="3" max="4" width="11.7109375" style="4" customWidth="1"/>
    <col min="5" max="5" width="12.7109375" style="4" customWidth="1"/>
    <col min="6" max="6" width="21.7109375" bestFit="1" customWidth="1"/>
  </cols>
  <sheetData>
    <row r="1" spans="1:10" ht="18.75" x14ac:dyDescent="0.3">
      <c r="A1" s="1" t="s">
        <v>75</v>
      </c>
      <c r="C1" s="7" t="s">
        <v>76</v>
      </c>
    </row>
    <row r="2" spans="1:10" ht="19.5" thickBot="1" x14ac:dyDescent="0.35">
      <c r="A2" s="1"/>
      <c r="C2" s="7"/>
      <c r="F2" s="29" t="s">
        <v>51</v>
      </c>
    </row>
    <row r="3" spans="1:10" ht="15.75" thickBot="1" x14ac:dyDescent="0.3">
      <c r="A3" s="26"/>
      <c r="B3" s="27"/>
      <c r="C3" s="28"/>
      <c r="D3" s="27"/>
      <c r="E3" s="27"/>
      <c r="F3" s="30" t="s">
        <v>53</v>
      </c>
    </row>
    <row r="4" spans="1:10" x14ac:dyDescent="0.25">
      <c r="A4" s="11"/>
    </row>
    <row r="5" spans="1:10" ht="15.75" x14ac:dyDescent="0.25">
      <c r="A5" s="19" t="s">
        <v>31</v>
      </c>
      <c r="B5" s="20"/>
      <c r="C5" s="20"/>
      <c r="D5" s="21"/>
    </row>
    <row r="6" spans="1:10" ht="15.75" x14ac:dyDescent="0.25">
      <c r="A6" s="3" t="s">
        <v>33</v>
      </c>
      <c r="B6" s="5" t="s">
        <v>32</v>
      </c>
      <c r="C6" s="5" t="s">
        <v>61</v>
      </c>
      <c r="D6" s="5" t="s">
        <v>62</v>
      </c>
      <c r="E6" s="22" t="s">
        <v>40</v>
      </c>
    </row>
    <row r="7" spans="1:10" x14ac:dyDescent="0.25">
      <c r="A7" t="s">
        <v>0</v>
      </c>
      <c r="B7" s="12">
        <v>0</v>
      </c>
      <c r="C7" s="18">
        <f>B7/2</f>
        <v>0</v>
      </c>
      <c r="D7" s="18">
        <f>B7/2</f>
        <v>0</v>
      </c>
      <c r="E7" s="18">
        <f>SUM(C7:D7)</f>
        <v>0</v>
      </c>
    </row>
    <row r="8" spans="1:10" x14ac:dyDescent="0.25">
      <c r="A8" t="s">
        <v>38</v>
      </c>
      <c r="B8" s="12">
        <v>0</v>
      </c>
      <c r="C8" s="18">
        <f>(B8-(B8*0.01062))/2</f>
        <v>0</v>
      </c>
      <c r="D8" s="18">
        <f>(B8-(B8*0.01062))/2</f>
        <v>0</v>
      </c>
      <c r="E8" s="18">
        <f t="shared" ref="E8:E14" si="0">SUM(C8:D8)</f>
        <v>0</v>
      </c>
    </row>
    <row r="9" spans="1:10" x14ac:dyDescent="0.25">
      <c r="A9" t="s">
        <v>39</v>
      </c>
      <c r="B9" s="12">
        <v>0</v>
      </c>
      <c r="C9" s="18">
        <f>(B9-(B9*0.04248))/2</f>
        <v>0</v>
      </c>
      <c r="D9" s="18">
        <f>(B9-(B9*0.04248))/2</f>
        <v>0</v>
      </c>
      <c r="E9" s="18">
        <f t="shared" si="0"/>
        <v>0</v>
      </c>
    </row>
    <row r="10" spans="1:10" x14ac:dyDescent="0.25">
      <c r="A10" t="s">
        <v>2</v>
      </c>
      <c r="B10" s="12">
        <v>0</v>
      </c>
      <c r="C10" s="18">
        <f t="shared" ref="C10:C14" si="1">B10/2</f>
        <v>0</v>
      </c>
      <c r="D10" s="18">
        <f t="shared" ref="D10:D14" si="2">B10/2</f>
        <v>0</v>
      </c>
      <c r="E10" s="18">
        <f t="shared" si="0"/>
        <v>0</v>
      </c>
    </row>
    <row r="11" spans="1:10" x14ac:dyDescent="0.25">
      <c r="A11" t="s">
        <v>3</v>
      </c>
      <c r="B11" s="12">
        <v>0</v>
      </c>
      <c r="C11" s="18">
        <f t="shared" si="1"/>
        <v>0</v>
      </c>
      <c r="D11" s="18">
        <f t="shared" si="2"/>
        <v>0</v>
      </c>
      <c r="E11" s="18">
        <f t="shared" si="0"/>
        <v>0</v>
      </c>
    </row>
    <row r="12" spans="1:10" x14ac:dyDescent="0.25">
      <c r="A12" t="s">
        <v>63</v>
      </c>
      <c r="B12" s="12">
        <v>0</v>
      </c>
      <c r="C12" s="18">
        <f t="shared" si="1"/>
        <v>0</v>
      </c>
      <c r="D12" s="18">
        <f t="shared" si="2"/>
        <v>0</v>
      </c>
      <c r="E12" s="18">
        <f t="shared" si="0"/>
        <v>0</v>
      </c>
      <c r="F12" s="38"/>
      <c r="G12" s="38"/>
      <c r="H12" s="38"/>
      <c r="I12" s="38"/>
      <c r="J12" s="38"/>
    </row>
    <row r="13" spans="1:10" x14ac:dyDescent="0.25">
      <c r="A13" t="s">
        <v>64</v>
      </c>
      <c r="B13" s="12">
        <v>0</v>
      </c>
      <c r="C13" s="18">
        <f t="shared" si="1"/>
        <v>0</v>
      </c>
      <c r="D13" s="18">
        <f t="shared" si="2"/>
        <v>0</v>
      </c>
      <c r="E13" s="18">
        <f t="shared" si="0"/>
        <v>0</v>
      </c>
      <c r="F13" s="38"/>
      <c r="G13" s="38"/>
      <c r="H13" s="38"/>
      <c r="I13" s="38"/>
      <c r="J13" s="38"/>
    </row>
    <row r="14" spans="1:10" x14ac:dyDescent="0.25">
      <c r="A14" t="s">
        <v>6</v>
      </c>
      <c r="B14" s="12">
        <v>0</v>
      </c>
      <c r="C14" s="18">
        <f t="shared" si="1"/>
        <v>0</v>
      </c>
      <c r="D14" s="18">
        <f t="shared" si="2"/>
        <v>0</v>
      </c>
      <c r="E14" s="18">
        <f t="shared" si="0"/>
        <v>0</v>
      </c>
      <c r="F14" s="38"/>
      <c r="G14" s="38"/>
      <c r="H14" s="38"/>
      <c r="I14" s="38"/>
      <c r="J14" s="38"/>
    </row>
    <row r="15" spans="1:10" ht="15.75" x14ac:dyDescent="0.25">
      <c r="A15" s="10" t="s">
        <v>28</v>
      </c>
      <c r="B15" s="23">
        <f>SUM(B7:B14)</f>
        <v>0</v>
      </c>
      <c r="C15" s="23">
        <f>SUM(C7:C14)</f>
        <v>0</v>
      </c>
      <c r="D15" s="23">
        <f>SUM(D7:D14)</f>
        <v>0</v>
      </c>
      <c r="E15" s="24">
        <f>SUM(E7:E14)</f>
        <v>0</v>
      </c>
      <c r="F15" s="38"/>
      <c r="G15" s="38"/>
      <c r="H15" s="38"/>
      <c r="I15" s="38"/>
      <c r="J15" s="38"/>
    </row>
    <row r="16" spans="1:10" x14ac:dyDescent="0.25">
      <c r="F16" s="38"/>
      <c r="G16" s="38"/>
      <c r="H16" s="38"/>
      <c r="I16" s="38"/>
      <c r="J16" s="38"/>
    </row>
    <row r="17" spans="1:13" x14ac:dyDescent="0.25">
      <c r="A17" t="s">
        <v>49</v>
      </c>
      <c r="F17" s="38"/>
      <c r="G17" s="38"/>
      <c r="H17" s="38"/>
      <c r="I17" s="38"/>
      <c r="J17" s="38"/>
    </row>
    <row r="18" spans="1:13" x14ac:dyDescent="0.25">
      <c r="F18" s="38"/>
      <c r="G18" s="36"/>
      <c r="H18" s="38"/>
      <c r="I18" s="38"/>
      <c r="J18" s="38"/>
      <c r="K18" s="38"/>
      <c r="L18" s="38"/>
      <c r="M18" s="38"/>
    </row>
    <row r="19" spans="1:13" x14ac:dyDescent="0.25">
      <c r="C19" s="9"/>
      <c r="D19" s="9"/>
      <c r="F19" s="38"/>
      <c r="G19" s="38"/>
      <c r="H19" s="38"/>
      <c r="I19" s="38"/>
      <c r="J19" s="38"/>
      <c r="K19" s="38"/>
      <c r="L19" s="38"/>
      <c r="M19" s="38"/>
    </row>
    <row r="20" spans="1:13" ht="15.75" x14ac:dyDescent="0.25">
      <c r="A20" s="3" t="s">
        <v>36</v>
      </c>
      <c r="B20" s="5" t="s">
        <v>7</v>
      </c>
      <c r="C20" s="5" t="s">
        <v>77</v>
      </c>
      <c r="D20" s="14"/>
      <c r="F20" s="38"/>
      <c r="G20" s="38"/>
      <c r="H20" s="38"/>
      <c r="I20" s="38"/>
      <c r="J20" s="38"/>
      <c r="K20" s="38"/>
      <c r="L20" s="38"/>
      <c r="M20" s="38"/>
    </row>
    <row r="21" spans="1:13" x14ac:dyDescent="0.25">
      <c r="A21" t="s">
        <v>8</v>
      </c>
      <c r="B21" s="12"/>
      <c r="C21" s="12">
        <f>IF(F3="Florida Resident",31788,67930)</f>
        <v>31788</v>
      </c>
      <c r="D21" s="15"/>
      <c r="F21" s="38"/>
      <c r="G21" s="38"/>
      <c r="H21" s="38"/>
      <c r="I21" s="38"/>
      <c r="J21" s="38"/>
      <c r="K21" s="38"/>
      <c r="L21" s="38"/>
      <c r="M21" s="38"/>
    </row>
    <row r="22" spans="1:13" x14ac:dyDescent="0.25">
      <c r="A22" t="s">
        <v>34</v>
      </c>
      <c r="B22" s="12"/>
      <c r="C22" s="12">
        <v>196</v>
      </c>
      <c r="D22" s="15" t="s">
        <v>79</v>
      </c>
      <c r="F22" s="38"/>
      <c r="G22" s="38"/>
      <c r="H22" s="38"/>
      <c r="I22" s="38"/>
      <c r="J22" s="38"/>
      <c r="K22" s="38"/>
      <c r="L22" s="38"/>
      <c r="M22" s="38"/>
    </row>
    <row r="23" spans="1:13" x14ac:dyDescent="0.25">
      <c r="A23" t="s">
        <v>78</v>
      </c>
      <c r="B23" s="12"/>
      <c r="C23" s="37">
        <v>645</v>
      </c>
      <c r="D23" s="16" t="s">
        <v>80</v>
      </c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t="s">
        <v>9</v>
      </c>
      <c r="B24" s="12"/>
      <c r="C24" s="18">
        <f t="shared" ref="C24:C41" si="3">B24*9</f>
        <v>0</v>
      </c>
      <c r="D24" s="16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t="s">
        <v>10</v>
      </c>
      <c r="B25" s="12"/>
      <c r="C25" s="18">
        <f t="shared" si="3"/>
        <v>0</v>
      </c>
      <c r="D25" s="16"/>
      <c r="F25" s="38"/>
      <c r="G25" s="38"/>
      <c r="H25" s="38"/>
      <c r="I25" s="38"/>
      <c r="J25" s="38"/>
      <c r="K25" s="38"/>
      <c r="L25" s="38"/>
      <c r="M25" s="38"/>
    </row>
    <row r="26" spans="1:13" x14ac:dyDescent="0.25">
      <c r="A26" t="s">
        <v>12</v>
      </c>
      <c r="B26" s="12"/>
      <c r="C26" s="18">
        <f t="shared" si="3"/>
        <v>0</v>
      </c>
      <c r="D26" s="16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t="s">
        <v>11</v>
      </c>
      <c r="B27" s="12"/>
      <c r="C27" s="18">
        <f t="shared" si="3"/>
        <v>0</v>
      </c>
      <c r="D27" s="16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A28" t="s">
        <v>13</v>
      </c>
      <c r="B28" s="12"/>
      <c r="C28" s="18">
        <f t="shared" si="3"/>
        <v>0</v>
      </c>
      <c r="D28" s="16"/>
      <c r="F28" s="38"/>
      <c r="G28" s="38"/>
      <c r="H28" s="38"/>
      <c r="I28" s="38"/>
      <c r="J28" s="38"/>
      <c r="K28" s="38"/>
      <c r="L28" s="38"/>
      <c r="M28" s="38"/>
    </row>
    <row r="29" spans="1:13" x14ac:dyDescent="0.25">
      <c r="A29" t="s">
        <v>26</v>
      </c>
      <c r="B29" s="12"/>
      <c r="C29" s="18">
        <f t="shared" si="3"/>
        <v>0</v>
      </c>
      <c r="D29" s="16"/>
      <c r="F29" s="38"/>
      <c r="G29" s="38"/>
      <c r="H29" s="38"/>
      <c r="I29" s="38"/>
      <c r="J29" s="38"/>
      <c r="K29" s="38"/>
      <c r="L29" s="38"/>
      <c r="M29" s="38"/>
    </row>
    <row r="30" spans="1:13" x14ac:dyDescent="0.25">
      <c r="A30" t="s">
        <v>14</v>
      </c>
      <c r="B30" s="12"/>
      <c r="C30" s="18">
        <f t="shared" si="3"/>
        <v>0</v>
      </c>
      <c r="D30" s="16"/>
      <c r="F30" s="38"/>
      <c r="G30" s="38"/>
      <c r="H30" s="38"/>
      <c r="I30" s="38"/>
      <c r="J30" s="38"/>
      <c r="K30" s="38"/>
      <c r="L30" s="38"/>
      <c r="M30" s="38"/>
    </row>
    <row r="31" spans="1:13" x14ac:dyDescent="0.25">
      <c r="A31" t="s">
        <v>15</v>
      </c>
      <c r="B31" s="12"/>
      <c r="C31" s="18">
        <f t="shared" si="3"/>
        <v>0</v>
      </c>
      <c r="D31" s="16"/>
      <c r="F31" s="38"/>
      <c r="G31" s="38"/>
      <c r="H31" s="38"/>
      <c r="I31" s="38"/>
      <c r="J31" s="38"/>
      <c r="K31" s="38"/>
      <c r="L31" s="38"/>
      <c r="M31" s="38"/>
    </row>
    <row r="32" spans="1:13" x14ac:dyDescent="0.25">
      <c r="A32" t="s">
        <v>21</v>
      </c>
      <c r="B32" s="12"/>
      <c r="C32" s="18">
        <f t="shared" si="3"/>
        <v>0</v>
      </c>
      <c r="D32" s="16"/>
    </row>
    <row r="33" spans="1:4" x14ac:dyDescent="0.25">
      <c r="A33" t="s">
        <v>20</v>
      </c>
      <c r="B33" s="12"/>
      <c r="C33" s="18">
        <f t="shared" si="3"/>
        <v>0</v>
      </c>
      <c r="D33" s="16"/>
    </row>
    <row r="34" spans="1:4" x14ac:dyDescent="0.25">
      <c r="A34" t="s">
        <v>18</v>
      </c>
      <c r="B34" s="12"/>
      <c r="C34" s="18">
        <f t="shared" si="3"/>
        <v>0</v>
      </c>
      <c r="D34" s="16"/>
    </row>
    <row r="35" spans="1:4" x14ac:dyDescent="0.25">
      <c r="A35" t="s">
        <v>50</v>
      </c>
      <c r="B35" s="12"/>
      <c r="C35" s="18">
        <f t="shared" si="3"/>
        <v>0</v>
      </c>
      <c r="D35" s="16"/>
    </row>
    <row r="36" spans="1:4" x14ac:dyDescent="0.25">
      <c r="A36" t="s">
        <v>16</v>
      </c>
      <c r="B36" s="12"/>
      <c r="C36" s="18">
        <f t="shared" si="3"/>
        <v>0</v>
      </c>
      <c r="D36" s="16"/>
    </row>
    <row r="37" spans="1:4" x14ac:dyDescent="0.25">
      <c r="A37" t="s">
        <v>24</v>
      </c>
      <c r="B37" s="12"/>
      <c r="C37" s="18">
        <f t="shared" si="3"/>
        <v>0</v>
      </c>
      <c r="D37" s="16"/>
    </row>
    <row r="38" spans="1:4" x14ac:dyDescent="0.25">
      <c r="A38" t="s">
        <v>17</v>
      </c>
      <c r="B38" s="12"/>
      <c r="C38" s="18">
        <f t="shared" si="3"/>
        <v>0</v>
      </c>
      <c r="D38" s="16"/>
    </row>
    <row r="39" spans="1:4" x14ac:dyDescent="0.25">
      <c r="A39" t="s">
        <v>22</v>
      </c>
      <c r="B39" s="12"/>
      <c r="C39" s="18">
        <f t="shared" si="3"/>
        <v>0</v>
      </c>
      <c r="D39" s="16"/>
    </row>
    <row r="40" spans="1:4" x14ac:dyDescent="0.25">
      <c r="A40" t="s">
        <v>23</v>
      </c>
      <c r="B40" s="12"/>
      <c r="C40" s="18">
        <f t="shared" si="3"/>
        <v>0</v>
      </c>
      <c r="D40" s="16"/>
    </row>
    <row r="41" spans="1:4" x14ac:dyDescent="0.25">
      <c r="A41" t="s">
        <v>25</v>
      </c>
      <c r="B41" s="12"/>
      <c r="C41" s="18">
        <f t="shared" si="3"/>
        <v>0</v>
      </c>
      <c r="D41" s="16"/>
    </row>
    <row r="42" spans="1:4" ht="15.75" x14ac:dyDescent="0.25">
      <c r="A42" s="10" t="s">
        <v>35</v>
      </c>
      <c r="B42" s="23">
        <f>SUM(B21:B41)</f>
        <v>0</v>
      </c>
      <c r="C42" s="24">
        <f>SUM(C21:C41)</f>
        <v>32629</v>
      </c>
      <c r="D42" s="17"/>
    </row>
    <row r="43" spans="1:4" x14ac:dyDescent="0.25">
      <c r="A43" t="s">
        <v>37</v>
      </c>
    </row>
    <row r="45" spans="1:4" ht="15.75" x14ac:dyDescent="0.25">
      <c r="A45" s="2" t="s">
        <v>27</v>
      </c>
      <c r="B45" s="8"/>
      <c r="C45" s="5" t="s">
        <v>1</v>
      </c>
      <c r="D45" s="13"/>
    </row>
    <row r="46" spans="1:4" x14ac:dyDescent="0.25">
      <c r="A46" t="s">
        <v>41</v>
      </c>
      <c r="C46" s="18">
        <f>E15</f>
        <v>0</v>
      </c>
      <c r="D46" s="15"/>
    </row>
    <row r="47" spans="1:4" x14ac:dyDescent="0.25">
      <c r="A47" t="s">
        <v>29</v>
      </c>
      <c r="C47" s="18">
        <f>C42</f>
        <v>32629</v>
      </c>
      <c r="D47" s="15"/>
    </row>
    <row r="48" spans="1:4" ht="15.75" x14ac:dyDescent="0.25">
      <c r="A48" s="6" t="s">
        <v>30</v>
      </c>
      <c r="C48" s="24">
        <f>C46-C47</f>
        <v>-32629</v>
      </c>
      <c r="D48" s="2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3A7FAA5D-AC15-43EF-AEC8-39606E01D04F}">
          <x14:formula1>
            <xm:f>Sheet2!$A$1:$A$2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0D42-203B-4184-AA18-F08F622EB6E3}">
  <dimension ref="A1:F47"/>
  <sheetViews>
    <sheetView workbookViewId="0">
      <selection activeCell="D22" sqref="D22:D23"/>
    </sheetView>
  </sheetViews>
  <sheetFormatPr defaultRowHeight="15" x14ac:dyDescent="0.25"/>
  <cols>
    <col min="1" max="1" width="38" bestFit="1" customWidth="1"/>
    <col min="2" max="2" width="14.28515625" style="4" bestFit="1" customWidth="1"/>
    <col min="3" max="4" width="11.7109375" style="4" customWidth="1"/>
    <col min="5" max="5" width="15.42578125" style="4" customWidth="1"/>
    <col min="6" max="6" width="21.7109375" bestFit="1" customWidth="1"/>
  </cols>
  <sheetData>
    <row r="1" spans="1:6" ht="18.75" x14ac:dyDescent="0.3">
      <c r="A1" s="1" t="s">
        <v>69</v>
      </c>
      <c r="C1" s="7" t="s">
        <v>70</v>
      </c>
    </row>
    <row r="2" spans="1:6" ht="15.75" thickBot="1" x14ac:dyDescent="0.3">
      <c r="A2" s="11"/>
      <c r="F2" s="29" t="s">
        <v>51</v>
      </c>
    </row>
    <row r="3" spans="1:6" ht="15.75" thickBot="1" x14ac:dyDescent="0.3">
      <c r="A3" s="26"/>
      <c r="B3" s="27"/>
      <c r="C3" s="28"/>
      <c r="D3" s="27"/>
      <c r="E3" s="27"/>
      <c r="F3" s="30" t="s">
        <v>53</v>
      </c>
    </row>
    <row r="4" spans="1:6" x14ac:dyDescent="0.25">
      <c r="A4" s="11"/>
    </row>
    <row r="5" spans="1:6" ht="15.75" x14ac:dyDescent="0.25">
      <c r="A5" s="19" t="s">
        <v>31</v>
      </c>
      <c r="B5" s="20"/>
      <c r="C5" s="20"/>
      <c r="D5" s="21"/>
    </row>
    <row r="6" spans="1:6" ht="15.75" x14ac:dyDescent="0.25">
      <c r="A6" s="3" t="s">
        <v>33</v>
      </c>
      <c r="B6" s="5" t="s">
        <v>32</v>
      </c>
      <c r="C6" s="5" t="s">
        <v>43</v>
      </c>
      <c r="D6" s="5" t="s">
        <v>71</v>
      </c>
      <c r="E6" s="22" t="s">
        <v>40</v>
      </c>
    </row>
    <row r="7" spans="1:6" x14ac:dyDescent="0.25">
      <c r="A7" t="s">
        <v>0</v>
      </c>
      <c r="B7" s="12">
        <v>0</v>
      </c>
      <c r="C7" s="18">
        <f>B7/2</f>
        <v>0</v>
      </c>
      <c r="D7" s="18">
        <f>B7/2</f>
        <v>0</v>
      </c>
      <c r="E7" s="18">
        <f>SUM(C7:D7)</f>
        <v>0</v>
      </c>
    </row>
    <row r="8" spans="1:6" x14ac:dyDescent="0.25">
      <c r="A8" t="s">
        <v>38</v>
      </c>
      <c r="B8" s="12">
        <v>0</v>
      </c>
      <c r="C8" s="18">
        <f>(B8-(B8*0.01062))/2</f>
        <v>0</v>
      </c>
      <c r="D8" s="18">
        <f>(B8-(B8*0.01062))/2</f>
        <v>0</v>
      </c>
      <c r="E8" s="18">
        <f t="shared" ref="E8:E14" si="0">SUM(C8:D8)</f>
        <v>0</v>
      </c>
    </row>
    <row r="9" spans="1:6" x14ac:dyDescent="0.25">
      <c r="A9" t="s">
        <v>39</v>
      </c>
      <c r="B9" s="12">
        <v>0</v>
      </c>
      <c r="C9" s="18">
        <f>(B9-(B9*0.04248))/2</f>
        <v>0</v>
      </c>
      <c r="D9" s="18">
        <f>(B9-(B9*0.04248))/2</f>
        <v>0</v>
      </c>
      <c r="E9" s="18">
        <f t="shared" si="0"/>
        <v>0</v>
      </c>
    </row>
    <row r="10" spans="1:6" x14ac:dyDescent="0.25">
      <c r="A10" t="s">
        <v>2</v>
      </c>
      <c r="B10" s="12">
        <v>0</v>
      </c>
      <c r="C10" s="18">
        <f t="shared" ref="C10:C14" si="1">B10/2</f>
        <v>0</v>
      </c>
      <c r="D10" s="18">
        <f t="shared" ref="D10:D14" si="2">B10/2</f>
        <v>0</v>
      </c>
      <c r="E10" s="18">
        <f t="shared" si="0"/>
        <v>0</v>
      </c>
    </row>
    <row r="11" spans="1:6" x14ac:dyDescent="0.25">
      <c r="A11" t="s">
        <v>3</v>
      </c>
      <c r="B11" s="12">
        <v>0</v>
      </c>
      <c r="C11" s="18">
        <f t="shared" si="1"/>
        <v>0</v>
      </c>
      <c r="D11" s="18">
        <f t="shared" si="2"/>
        <v>0</v>
      </c>
      <c r="E11" s="18">
        <f t="shared" si="0"/>
        <v>0</v>
      </c>
    </row>
    <row r="12" spans="1:6" x14ac:dyDescent="0.25">
      <c r="A12" t="s">
        <v>63</v>
      </c>
      <c r="B12" s="12">
        <v>0</v>
      </c>
      <c r="C12" s="18">
        <f t="shared" si="1"/>
        <v>0</v>
      </c>
      <c r="D12" s="18">
        <f t="shared" si="2"/>
        <v>0</v>
      </c>
      <c r="E12" s="18">
        <f t="shared" si="0"/>
        <v>0</v>
      </c>
    </row>
    <row r="13" spans="1:6" x14ac:dyDescent="0.25">
      <c r="A13" t="s">
        <v>64</v>
      </c>
      <c r="B13" s="12">
        <v>0</v>
      </c>
      <c r="C13" s="18">
        <f t="shared" si="1"/>
        <v>0</v>
      </c>
      <c r="D13" s="18">
        <f t="shared" si="2"/>
        <v>0</v>
      </c>
      <c r="E13" s="18">
        <f t="shared" si="0"/>
        <v>0</v>
      </c>
    </row>
    <row r="14" spans="1:6" x14ac:dyDescent="0.25">
      <c r="A14" t="s">
        <v>6</v>
      </c>
      <c r="B14" s="12">
        <v>0</v>
      </c>
      <c r="C14" s="18">
        <f t="shared" si="1"/>
        <v>0</v>
      </c>
      <c r="D14" s="18">
        <f t="shared" si="2"/>
        <v>0</v>
      </c>
      <c r="E14" s="18">
        <f t="shared" si="0"/>
        <v>0</v>
      </c>
    </row>
    <row r="15" spans="1:6" ht="15.75" x14ac:dyDescent="0.25">
      <c r="A15" s="10" t="s">
        <v>28</v>
      </c>
      <c r="B15" s="23">
        <f>SUM(B7:B14)</f>
        <v>0</v>
      </c>
      <c r="C15" s="23">
        <f>SUM(C7:C14)</f>
        <v>0</v>
      </c>
      <c r="D15" s="23">
        <f>SUM(D7:D14)</f>
        <v>0</v>
      </c>
      <c r="E15" s="24">
        <f>SUM(E7:E14)</f>
        <v>0</v>
      </c>
    </row>
    <row r="16" spans="1:6" x14ac:dyDescent="0.25">
      <c r="A16" t="s">
        <v>72</v>
      </c>
    </row>
    <row r="17" spans="1:5" x14ac:dyDescent="0.25">
      <c r="A17" t="s">
        <v>73</v>
      </c>
    </row>
    <row r="18" spans="1:5" x14ac:dyDescent="0.25">
      <c r="A18" t="s">
        <v>74</v>
      </c>
    </row>
    <row r="20" spans="1:5" ht="15.75" x14ac:dyDescent="0.25">
      <c r="A20" s="3" t="s">
        <v>36</v>
      </c>
      <c r="B20" s="5" t="s">
        <v>7</v>
      </c>
      <c r="C20" s="5" t="s">
        <v>67</v>
      </c>
      <c r="D20" s="14"/>
      <c r="E20" s="36"/>
    </row>
    <row r="21" spans="1:5" x14ac:dyDescent="0.25">
      <c r="A21" t="s">
        <v>8</v>
      </c>
      <c r="B21" s="12"/>
      <c r="C21" s="12">
        <f>IF(F3="Florida Resident",31820,67962)</f>
        <v>31820</v>
      </c>
      <c r="D21" s="15"/>
      <c r="E21" s="36"/>
    </row>
    <row r="22" spans="1:5" x14ac:dyDescent="0.25">
      <c r="A22" t="s">
        <v>34</v>
      </c>
      <c r="B22" s="12"/>
      <c r="C22" s="12">
        <v>1094</v>
      </c>
      <c r="D22" s="15" t="s">
        <v>79</v>
      </c>
      <c r="E22" s="36"/>
    </row>
    <row r="23" spans="1:5" x14ac:dyDescent="0.25">
      <c r="A23" t="s">
        <v>9</v>
      </c>
      <c r="B23" s="12"/>
      <c r="C23" s="18">
        <f t="shared" ref="C23:C40" si="3">B23*12</f>
        <v>0</v>
      </c>
      <c r="D23" s="16" t="s">
        <v>80</v>
      </c>
      <c r="E23" s="36"/>
    </row>
    <row r="24" spans="1:5" x14ac:dyDescent="0.25">
      <c r="A24" t="s">
        <v>10</v>
      </c>
      <c r="B24" s="12"/>
      <c r="C24" s="18">
        <f t="shared" si="3"/>
        <v>0</v>
      </c>
      <c r="D24" s="16"/>
    </row>
    <row r="25" spans="1:5" x14ac:dyDescent="0.25">
      <c r="A25" t="s">
        <v>12</v>
      </c>
      <c r="B25" s="12"/>
      <c r="C25" s="18">
        <f t="shared" si="3"/>
        <v>0</v>
      </c>
      <c r="D25" s="16"/>
    </row>
    <row r="26" spans="1:5" x14ac:dyDescent="0.25">
      <c r="A26" t="s">
        <v>11</v>
      </c>
      <c r="B26" s="12"/>
      <c r="C26" s="18">
        <f t="shared" si="3"/>
        <v>0</v>
      </c>
      <c r="D26" s="16"/>
    </row>
    <row r="27" spans="1:5" x14ac:dyDescent="0.25">
      <c r="A27" t="s">
        <v>13</v>
      </c>
      <c r="B27" s="12"/>
      <c r="C27" s="18">
        <f t="shared" si="3"/>
        <v>0</v>
      </c>
      <c r="D27" s="16"/>
    </row>
    <row r="28" spans="1:5" x14ac:dyDescent="0.25">
      <c r="A28" t="s">
        <v>26</v>
      </c>
      <c r="B28" s="12"/>
      <c r="C28" s="18">
        <f t="shared" si="3"/>
        <v>0</v>
      </c>
      <c r="D28" s="16"/>
    </row>
    <row r="29" spans="1:5" x14ac:dyDescent="0.25">
      <c r="A29" t="s">
        <v>14</v>
      </c>
      <c r="B29" s="12"/>
      <c r="C29" s="18">
        <f t="shared" si="3"/>
        <v>0</v>
      </c>
      <c r="D29" s="16"/>
    </row>
    <row r="30" spans="1:5" x14ac:dyDescent="0.25">
      <c r="A30" t="s">
        <v>15</v>
      </c>
      <c r="B30" s="12"/>
      <c r="C30" s="18">
        <f t="shared" si="3"/>
        <v>0</v>
      </c>
      <c r="D30" s="16"/>
    </row>
    <row r="31" spans="1:5" x14ac:dyDescent="0.25">
      <c r="A31" t="s">
        <v>21</v>
      </c>
      <c r="B31" s="12"/>
      <c r="C31" s="18">
        <f t="shared" si="3"/>
        <v>0</v>
      </c>
      <c r="D31" s="16"/>
    </row>
    <row r="32" spans="1:5" x14ac:dyDescent="0.25">
      <c r="A32" t="s">
        <v>20</v>
      </c>
      <c r="B32" s="12"/>
      <c r="C32" s="18">
        <f t="shared" si="3"/>
        <v>0</v>
      </c>
      <c r="D32" s="16"/>
    </row>
    <row r="33" spans="1:4" x14ac:dyDescent="0.25">
      <c r="A33" t="s">
        <v>18</v>
      </c>
      <c r="B33" s="12"/>
      <c r="C33" s="18">
        <f t="shared" si="3"/>
        <v>0</v>
      </c>
      <c r="D33" s="16"/>
    </row>
    <row r="34" spans="1:4" x14ac:dyDescent="0.25">
      <c r="A34" t="s">
        <v>50</v>
      </c>
      <c r="B34" s="12"/>
      <c r="C34" s="18">
        <f t="shared" si="3"/>
        <v>0</v>
      </c>
      <c r="D34" s="16"/>
    </row>
    <row r="35" spans="1:4" x14ac:dyDescent="0.25">
      <c r="A35" t="s">
        <v>16</v>
      </c>
      <c r="B35" s="12"/>
      <c r="C35" s="18">
        <f t="shared" si="3"/>
        <v>0</v>
      </c>
      <c r="D35" s="16"/>
    </row>
    <row r="36" spans="1:4" x14ac:dyDescent="0.25">
      <c r="A36" t="s">
        <v>24</v>
      </c>
      <c r="B36" s="12"/>
      <c r="C36" s="18">
        <f t="shared" si="3"/>
        <v>0</v>
      </c>
      <c r="D36" s="16"/>
    </row>
    <row r="37" spans="1:4" x14ac:dyDescent="0.25">
      <c r="A37" t="s">
        <v>17</v>
      </c>
      <c r="B37" s="12"/>
      <c r="C37" s="18">
        <f t="shared" si="3"/>
        <v>0</v>
      </c>
      <c r="D37" s="16"/>
    </row>
    <row r="38" spans="1:4" x14ac:dyDescent="0.25">
      <c r="A38" t="s">
        <v>22</v>
      </c>
      <c r="B38" s="12"/>
      <c r="C38" s="18">
        <f t="shared" si="3"/>
        <v>0</v>
      </c>
      <c r="D38" s="16"/>
    </row>
    <row r="39" spans="1:4" x14ac:dyDescent="0.25">
      <c r="A39" t="s">
        <v>23</v>
      </c>
      <c r="B39" s="12"/>
      <c r="C39" s="18">
        <f t="shared" si="3"/>
        <v>0</v>
      </c>
      <c r="D39" s="16"/>
    </row>
    <row r="40" spans="1:4" x14ac:dyDescent="0.25">
      <c r="A40" t="s">
        <v>25</v>
      </c>
      <c r="B40" s="12"/>
      <c r="C40" s="18">
        <f t="shared" si="3"/>
        <v>0</v>
      </c>
      <c r="D40" s="16"/>
    </row>
    <row r="41" spans="1:4" ht="15.75" x14ac:dyDescent="0.25">
      <c r="A41" s="10" t="s">
        <v>35</v>
      </c>
      <c r="B41" s="23">
        <f>SUM(B21:B40)</f>
        <v>0</v>
      </c>
      <c r="C41" s="24">
        <f>SUM(C21:C40)</f>
        <v>32914</v>
      </c>
      <c r="D41" s="17"/>
    </row>
    <row r="42" spans="1:4" x14ac:dyDescent="0.25">
      <c r="A42" t="s">
        <v>37</v>
      </c>
    </row>
    <row r="44" spans="1:4" ht="15.75" x14ac:dyDescent="0.25">
      <c r="A44" s="2" t="s">
        <v>27</v>
      </c>
      <c r="B44" s="8"/>
      <c r="C44" s="5" t="s">
        <v>1</v>
      </c>
      <c r="D44" s="13"/>
    </row>
    <row r="45" spans="1:4" x14ac:dyDescent="0.25">
      <c r="A45" t="s">
        <v>41</v>
      </c>
      <c r="C45" s="18">
        <f>E15</f>
        <v>0</v>
      </c>
      <c r="D45" s="15"/>
    </row>
    <row r="46" spans="1:4" x14ac:dyDescent="0.25">
      <c r="A46" t="s">
        <v>29</v>
      </c>
      <c r="C46" s="18">
        <f>C41</f>
        <v>32914</v>
      </c>
      <c r="D46" s="15"/>
    </row>
    <row r="47" spans="1:4" ht="15.75" x14ac:dyDescent="0.25">
      <c r="A47" s="6" t="s">
        <v>30</v>
      </c>
      <c r="C47" s="24">
        <f>C45-C46</f>
        <v>-32914</v>
      </c>
      <c r="D47" s="2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F850F8E-0CCF-4A9A-97E9-CD01A63E3239}">
          <x14:formula1>
            <xm:f>Sheet2!$A$1:$A$2</xm:f>
          </x14:formula1>
          <xm:sqref>F3</xm:sqref>
        </x14:dataValidation>
        <x14:dataValidation type="list" allowBlank="1" showInputMessage="1" showErrorMessage="1" xr:uid="{8D8970E6-77CD-4586-AD0C-7D0C24C0928C}">
          <x14:formula1>
            <xm:f>Sheet2!$A$1:$A$2</xm:f>
          </x14:formula1>
          <xm:sqref>J27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>
      <selection activeCell="J25" sqref="J25"/>
    </sheetView>
  </sheetViews>
  <sheetFormatPr defaultRowHeight="15" x14ac:dyDescent="0.25"/>
  <cols>
    <col min="1" max="1" width="38" bestFit="1" customWidth="1"/>
    <col min="2" max="2" width="14.28515625" style="4" bestFit="1" customWidth="1"/>
    <col min="3" max="3" width="11.5703125" style="4" customWidth="1"/>
    <col min="4" max="4" width="11.7109375" style="4" customWidth="1"/>
    <col min="5" max="5" width="15.42578125" style="4" customWidth="1"/>
    <col min="6" max="6" width="21.7109375" bestFit="1" customWidth="1"/>
  </cols>
  <sheetData>
    <row r="1" spans="1:6" ht="18.75" x14ac:dyDescent="0.3">
      <c r="A1" s="1" t="s">
        <v>55</v>
      </c>
      <c r="C1" s="7" t="s">
        <v>45</v>
      </c>
    </row>
    <row r="2" spans="1:6" ht="15.75" thickBot="1" x14ac:dyDescent="0.3">
      <c r="A2" s="11"/>
      <c r="F2" s="29" t="s">
        <v>51</v>
      </c>
    </row>
    <row r="3" spans="1:6" ht="15.75" thickBot="1" x14ac:dyDescent="0.3">
      <c r="A3" s="26"/>
      <c r="B3" s="27"/>
      <c r="C3" s="28"/>
      <c r="D3" s="27"/>
      <c r="E3" s="27" t="s">
        <v>52</v>
      </c>
      <c r="F3" s="30" t="s">
        <v>53</v>
      </c>
    </row>
    <row r="4" spans="1:6" x14ac:dyDescent="0.25">
      <c r="A4" s="11"/>
    </row>
    <row r="5" spans="1:6" ht="15.75" x14ac:dyDescent="0.25">
      <c r="A5" s="19" t="s">
        <v>31</v>
      </c>
      <c r="B5" s="20"/>
      <c r="C5" s="20"/>
      <c r="D5" s="21"/>
    </row>
    <row r="6" spans="1:6" ht="15.75" x14ac:dyDescent="0.25">
      <c r="A6" s="3" t="s">
        <v>33</v>
      </c>
      <c r="B6" s="5" t="s">
        <v>32</v>
      </c>
      <c r="C6" s="5" t="s">
        <v>43</v>
      </c>
      <c r="D6" s="5" t="s">
        <v>42</v>
      </c>
      <c r="E6" s="22" t="s">
        <v>40</v>
      </c>
    </row>
    <row r="7" spans="1:6" x14ac:dyDescent="0.25">
      <c r="A7" t="s">
        <v>0</v>
      </c>
      <c r="B7" s="12">
        <v>0</v>
      </c>
      <c r="C7" s="18">
        <f>B7/2</f>
        <v>0</v>
      </c>
      <c r="D7" s="18">
        <f>B7/2</f>
        <v>0</v>
      </c>
      <c r="E7" s="18">
        <f>SUM(C7:D7)</f>
        <v>0</v>
      </c>
    </row>
    <row r="8" spans="1:6" x14ac:dyDescent="0.25">
      <c r="A8" t="s">
        <v>38</v>
      </c>
      <c r="B8" s="12">
        <v>0</v>
      </c>
      <c r="C8" s="18">
        <f>(B8-(B8*0.01062))/2</f>
        <v>0</v>
      </c>
      <c r="D8" s="18">
        <f>(B8-(B8*0.01062))/2</f>
        <v>0</v>
      </c>
      <c r="E8" s="18">
        <f t="shared" ref="E8:E14" si="0">SUM(C8:D8)</f>
        <v>0</v>
      </c>
    </row>
    <row r="9" spans="1:6" x14ac:dyDescent="0.25">
      <c r="A9" t="s">
        <v>39</v>
      </c>
      <c r="B9" s="12">
        <v>0</v>
      </c>
      <c r="C9" s="18">
        <f>(B9-(B9*0.04248))/2</f>
        <v>0</v>
      </c>
      <c r="D9" s="18">
        <f>(B9-(B9*0.04248))/2</f>
        <v>0</v>
      </c>
      <c r="E9" s="18">
        <f t="shared" si="0"/>
        <v>0</v>
      </c>
    </row>
    <row r="10" spans="1:6" x14ac:dyDescent="0.25">
      <c r="A10" t="s">
        <v>2</v>
      </c>
      <c r="B10" s="12">
        <v>0</v>
      </c>
      <c r="C10" s="18">
        <f t="shared" ref="C10:C14" si="1">B10/2</f>
        <v>0</v>
      </c>
      <c r="D10" s="18">
        <f t="shared" ref="D10:D14" si="2">B10/2</f>
        <v>0</v>
      </c>
      <c r="E10" s="18">
        <f t="shared" si="0"/>
        <v>0</v>
      </c>
    </row>
    <row r="11" spans="1:6" x14ac:dyDescent="0.25">
      <c r="A11" t="s">
        <v>3</v>
      </c>
      <c r="B11" s="12">
        <v>0</v>
      </c>
      <c r="C11" s="18">
        <f t="shared" si="1"/>
        <v>0</v>
      </c>
      <c r="D11" s="18">
        <f t="shared" si="2"/>
        <v>0</v>
      </c>
      <c r="E11" s="18">
        <f t="shared" si="0"/>
        <v>0</v>
      </c>
    </row>
    <row r="12" spans="1:6" x14ac:dyDescent="0.25">
      <c r="A12" t="s">
        <v>4</v>
      </c>
      <c r="B12" s="12">
        <v>0</v>
      </c>
      <c r="C12" s="18">
        <f t="shared" si="1"/>
        <v>0</v>
      </c>
      <c r="D12" s="18">
        <f t="shared" si="2"/>
        <v>0</v>
      </c>
      <c r="E12" s="18">
        <f t="shared" si="0"/>
        <v>0</v>
      </c>
    </row>
    <row r="13" spans="1:6" x14ac:dyDescent="0.25">
      <c r="A13" t="s">
        <v>5</v>
      </c>
      <c r="B13" s="12">
        <v>0</v>
      </c>
      <c r="C13" s="18">
        <f t="shared" si="1"/>
        <v>0</v>
      </c>
      <c r="D13" s="18">
        <f t="shared" si="2"/>
        <v>0</v>
      </c>
      <c r="E13" s="18">
        <f t="shared" si="0"/>
        <v>0</v>
      </c>
    </row>
    <row r="14" spans="1:6" x14ac:dyDescent="0.25">
      <c r="A14" t="s">
        <v>6</v>
      </c>
      <c r="B14" s="12">
        <v>0</v>
      </c>
      <c r="C14" s="18">
        <f t="shared" si="1"/>
        <v>0</v>
      </c>
      <c r="D14" s="18">
        <f t="shared" si="2"/>
        <v>0</v>
      </c>
      <c r="E14" s="18">
        <f t="shared" si="0"/>
        <v>0</v>
      </c>
    </row>
    <row r="15" spans="1:6" ht="15.75" x14ac:dyDescent="0.25">
      <c r="A15" s="10" t="s">
        <v>28</v>
      </c>
      <c r="B15" s="23">
        <f>SUM(B7:B14)</f>
        <v>0</v>
      </c>
      <c r="C15" s="23">
        <f>SUM(C7:C14)</f>
        <v>0</v>
      </c>
      <c r="D15" s="23">
        <f>SUM(D7:D14)</f>
        <v>0</v>
      </c>
      <c r="E15" s="24">
        <f>SUM(E7:E14)</f>
        <v>0</v>
      </c>
    </row>
    <row r="17" spans="1:4" x14ac:dyDescent="0.25">
      <c r="A17" t="s">
        <v>49</v>
      </c>
    </row>
    <row r="19" spans="1:4" x14ac:dyDescent="0.25">
      <c r="C19" s="9"/>
      <c r="D19" s="9"/>
    </row>
    <row r="20" spans="1:4" ht="15.75" x14ac:dyDescent="0.25">
      <c r="A20" s="3" t="s">
        <v>36</v>
      </c>
      <c r="B20" s="5" t="s">
        <v>7</v>
      </c>
      <c r="C20" s="5" t="s">
        <v>44</v>
      </c>
      <c r="D20" s="14"/>
    </row>
    <row r="21" spans="1:4" x14ac:dyDescent="0.25">
      <c r="A21" t="s">
        <v>8</v>
      </c>
      <c r="B21" s="12"/>
      <c r="C21" s="12">
        <f>IF(F3="Florida Resident",31820,67962)</f>
        <v>31820</v>
      </c>
      <c r="D21" s="15"/>
    </row>
    <row r="22" spans="1:4" x14ac:dyDescent="0.25">
      <c r="A22" t="s">
        <v>34</v>
      </c>
      <c r="B22" s="12"/>
      <c r="C22" s="12">
        <v>48</v>
      </c>
      <c r="D22" s="15" t="s">
        <v>79</v>
      </c>
    </row>
    <row r="23" spans="1:4" x14ac:dyDescent="0.25">
      <c r="A23" t="s">
        <v>9</v>
      </c>
      <c r="B23" s="12"/>
      <c r="C23" s="18">
        <f>B23*11</f>
        <v>0</v>
      </c>
      <c r="D23" s="16" t="s">
        <v>80</v>
      </c>
    </row>
    <row r="24" spans="1:4" x14ac:dyDescent="0.25">
      <c r="A24" t="s">
        <v>10</v>
      </c>
      <c r="B24" s="12"/>
      <c r="C24" s="18">
        <f t="shared" ref="C24:C41" si="3">B24*11</f>
        <v>0</v>
      </c>
      <c r="D24" s="16"/>
    </row>
    <row r="25" spans="1:4" x14ac:dyDescent="0.25">
      <c r="A25" t="s">
        <v>12</v>
      </c>
      <c r="B25" s="12"/>
      <c r="C25" s="18">
        <f t="shared" si="3"/>
        <v>0</v>
      </c>
      <c r="D25" s="16"/>
    </row>
    <row r="26" spans="1:4" x14ac:dyDescent="0.25">
      <c r="A26" t="s">
        <v>11</v>
      </c>
      <c r="B26" s="12"/>
      <c r="C26" s="18">
        <f t="shared" si="3"/>
        <v>0</v>
      </c>
      <c r="D26" s="16"/>
    </row>
    <row r="27" spans="1:4" x14ac:dyDescent="0.25">
      <c r="A27" t="s">
        <v>13</v>
      </c>
      <c r="B27" s="12"/>
      <c r="C27" s="18">
        <f t="shared" si="3"/>
        <v>0</v>
      </c>
      <c r="D27" s="16"/>
    </row>
    <row r="28" spans="1:4" x14ac:dyDescent="0.25">
      <c r="A28" t="s">
        <v>26</v>
      </c>
      <c r="B28" s="12"/>
      <c r="C28" s="18">
        <f t="shared" si="3"/>
        <v>0</v>
      </c>
      <c r="D28" s="16"/>
    </row>
    <row r="29" spans="1:4" x14ac:dyDescent="0.25">
      <c r="A29" t="s">
        <v>14</v>
      </c>
      <c r="B29" s="12"/>
      <c r="C29" s="18">
        <f t="shared" si="3"/>
        <v>0</v>
      </c>
      <c r="D29" s="16"/>
    </row>
    <row r="30" spans="1:4" x14ac:dyDescent="0.25">
      <c r="A30" t="s">
        <v>15</v>
      </c>
      <c r="B30" s="12"/>
      <c r="C30" s="18">
        <f t="shared" si="3"/>
        <v>0</v>
      </c>
      <c r="D30" s="16"/>
    </row>
    <row r="31" spans="1:4" x14ac:dyDescent="0.25">
      <c r="A31" t="s">
        <v>21</v>
      </c>
      <c r="B31" s="12"/>
      <c r="C31" s="18">
        <f t="shared" si="3"/>
        <v>0</v>
      </c>
      <c r="D31" s="16"/>
    </row>
    <row r="32" spans="1:4" x14ac:dyDescent="0.25">
      <c r="A32" t="s">
        <v>20</v>
      </c>
      <c r="B32" s="12"/>
      <c r="C32" s="18">
        <f t="shared" si="3"/>
        <v>0</v>
      </c>
      <c r="D32" s="16"/>
    </row>
    <row r="33" spans="1:4" x14ac:dyDescent="0.25">
      <c r="A33" t="s">
        <v>18</v>
      </c>
      <c r="B33" s="12"/>
      <c r="C33" s="18">
        <f t="shared" si="3"/>
        <v>0</v>
      </c>
      <c r="D33" s="16"/>
    </row>
    <row r="34" spans="1:4" x14ac:dyDescent="0.25">
      <c r="A34" t="s">
        <v>50</v>
      </c>
      <c r="B34" s="12"/>
      <c r="C34" s="18">
        <f t="shared" si="3"/>
        <v>0</v>
      </c>
      <c r="D34" s="16"/>
    </row>
    <row r="35" spans="1:4" x14ac:dyDescent="0.25">
      <c r="A35" t="s">
        <v>16</v>
      </c>
      <c r="B35" s="12"/>
      <c r="C35" s="18">
        <f t="shared" si="3"/>
        <v>0</v>
      </c>
      <c r="D35" s="16"/>
    </row>
    <row r="36" spans="1:4" x14ac:dyDescent="0.25">
      <c r="A36" t="s">
        <v>24</v>
      </c>
      <c r="B36" s="12"/>
      <c r="C36" s="18">
        <f t="shared" si="3"/>
        <v>0</v>
      </c>
      <c r="D36" s="16"/>
    </row>
    <row r="37" spans="1:4" x14ac:dyDescent="0.25">
      <c r="A37" t="s">
        <v>17</v>
      </c>
      <c r="B37" s="12"/>
      <c r="C37" s="18">
        <f t="shared" si="3"/>
        <v>0</v>
      </c>
      <c r="D37" s="16"/>
    </row>
    <row r="38" spans="1:4" x14ac:dyDescent="0.25">
      <c r="A38" t="s">
        <v>22</v>
      </c>
      <c r="B38" s="12"/>
      <c r="C38" s="18">
        <f t="shared" si="3"/>
        <v>0</v>
      </c>
      <c r="D38" s="16"/>
    </row>
    <row r="39" spans="1:4" x14ac:dyDescent="0.25">
      <c r="A39" t="s">
        <v>19</v>
      </c>
      <c r="B39" s="12"/>
      <c r="C39" s="18">
        <f t="shared" si="3"/>
        <v>0</v>
      </c>
      <c r="D39" s="16"/>
    </row>
    <row r="40" spans="1:4" x14ac:dyDescent="0.25">
      <c r="A40" t="s">
        <v>23</v>
      </c>
      <c r="B40" s="12"/>
      <c r="C40" s="18">
        <f t="shared" si="3"/>
        <v>0</v>
      </c>
      <c r="D40" s="16"/>
    </row>
    <row r="41" spans="1:4" x14ac:dyDescent="0.25">
      <c r="A41" t="s">
        <v>25</v>
      </c>
      <c r="B41" s="12"/>
      <c r="C41" s="18">
        <f t="shared" si="3"/>
        <v>0</v>
      </c>
      <c r="D41" s="16"/>
    </row>
    <row r="42" spans="1:4" ht="15.75" x14ac:dyDescent="0.25">
      <c r="A42" s="10" t="s">
        <v>35</v>
      </c>
      <c r="B42" s="23">
        <f>SUM(B21:B41)</f>
        <v>0</v>
      </c>
      <c r="C42" s="24">
        <f>SUM(C21:C41)</f>
        <v>31868</v>
      </c>
      <c r="D42" s="17"/>
    </row>
    <row r="43" spans="1:4" x14ac:dyDescent="0.25">
      <c r="A43" t="s">
        <v>37</v>
      </c>
    </row>
    <row r="45" spans="1:4" ht="15.75" x14ac:dyDescent="0.25">
      <c r="A45" s="2" t="s">
        <v>27</v>
      </c>
      <c r="B45" s="8"/>
      <c r="C45" s="5" t="s">
        <v>1</v>
      </c>
      <c r="D45" s="13"/>
    </row>
    <row r="46" spans="1:4" x14ac:dyDescent="0.25">
      <c r="A46" t="s">
        <v>41</v>
      </c>
      <c r="C46" s="18">
        <f>E15</f>
        <v>0</v>
      </c>
      <c r="D46" s="15"/>
    </row>
    <row r="47" spans="1:4" x14ac:dyDescent="0.25">
      <c r="A47" t="s">
        <v>29</v>
      </c>
      <c r="C47" s="18">
        <f>C42</f>
        <v>31868</v>
      </c>
      <c r="D47" s="15"/>
    </row>
    <row r="48" spans="1:4" ht="15.75" x14ac:dyDescent="0.25">
      <c r="A48" s="6" t="s">
        <v>30</v>
      </c>
      <c r="C48" s="24">
        <f>C46-C47</f>
        <v>-31868</v>
      </c>
      <c r="D48" s="25"/>
    </row>
  </sheetData>
  <pageMargins left="0.5" right="0.5" top="0.5" bottom="0.5" header="0.3" footer="0.3"/>
  <pageSetup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9FCD616C-38C3-48BA-96F0-23A735CA7ABE}">
          <x14:formula1>
            <xm:f>Sheet2!$A$1:$A$2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L27" sqref="L27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b4e10d-c12e-4438-9720-9e7ba08f69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3DB3203C17042A3A45AE4F9B73CD3" ma:contentTypeVersion="15" ma:contentTypeDescription="Create a new document." ma:contentTypeScope="" ma:versionID="cd998cf78f2ad72dbe7a20a8b4a49e68">
  <xsd:schema xmlns:xsd="http://www.w3.org/2001/XMLSchema" xmlns:xs="http://www.w3.org/2001/XMLSchema" xmlns:p="http://schemas.microsoft.com/office/2006/metadata/properties" xmlns:ns3="c9b4e10d-c12e-4438-9720-9e7ba08f6908" xmlns:ns4="2db471c3-fd1c-491f-8edd-8d9b7e01b6a1" targetNamespace="http://schemas.microsoft.com/office/2006/metadata/properties" ma:root="true" ma:fieldsID="e71cada8313e6be40abaac5cb2269d8c" ns3:_="" ns4:_="">
    <xsd:import namespace="c9b4e10d-c12e-4438-9720-9e7ba08f6908"/>
    <xsd:import namespace="2db471c3-fd1c-491f-8edd-8d9b7e01b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4e10d-c12e-4438-9720-9e7ba08f6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71c3-fd1c-491f-8edd-8d9b7e01b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F965A-B9BA-431B-9A60-A1C978243B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9AFE7-2B64-42FC-BD25-AF4A9F5C19A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9b4e10d-c12e-4438-9720-9e7ba08f6908"/>
    <ds:schemaRef ds:uri="http://schemas.microsoft.com/office/infopath/2007/PartnerControls"/>
    <ds:schemaRef ds:uri="http://purl.org/dc/terms/"/>
    <ds:schemaRef ds:uri="2db471c3-fd1c-491f-8edd-8d9b7e01b6a1"/>
  </ds:schemaRefs>
</ds:datastoreItem>
</file>

<file path=customXml/itemProps3.xml><?xml version="1.0" encoding="utf-8"?>
<ds:datastoreItem xmlns:ds="http://schemas.openxmlformats.org/officeDocument/2006/customXml" ds:itemID="{E910A5E4-8D09-4779-A030-F307FFB79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4e10d-c12e-4438-9720-9e7ba08f6908"/>
    <ds:schemaRef ds:uri="2db471c3-fd1c-491f-8edd-8d9b7e01b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M1 Budget Worksheet</vt:lpstr>
      <vt:lpstr>M2 Budget Worksheet</vt:lpstr>
      <vt:lpstr>M3 Budget Worksheet</vt:lpstr>
      <vt:lpstr>M4 Budget Worksheet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2023-2024 M4 Budget Worksheet</dc:title>
  <dc:creator>dstupec@health.fau.edu</dc:creator>
  <cp:lastModifiedBy>Doug Stupec</cp:lastModifiedBy>
  <cp:lastPrinted>2015-04-23T15:57:32Z</cp:lastPrinted>
  <dcterms:created xsi:type="dcterms:W3CDTF">2014-03-24T16:08:19Z</dcterms:created>
  <dcterms:modified xsi:type="dcterms:W3CDTF">2023-06-20T12:41:14Z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0x010100E963DB3203C17042A3A45AE4F9B73CD3</vt:lpwstr>
  </property>
  <property fmtid="{D5CDD505-2E9C-101B-9397-08002B2CF9AE}" pid="3" name="AuthorIds_UIVersion_512">
    <vt:lpwstr>114</vt:lpwstr>
  </property>
  <property fmtid="{D5CDD505-2E9C-101B-9397-08002B2CF9AE}" pid="4" name="MediaServiceImageTags">
    <vt:lpwstr/>
  </property>
</Properties>
</file>