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15" windowWidth="12510" windowHeight="9435" tabRatio="926"/>
  </bookViews>
  <sheets>
    <sheet name="Health Ins." sheetId="4" r:id="rId1"/>
    <sheet name="Basic Life" sheetId="1" r:id="rId2"/>
    <sheet name="Optional Life" sheetId="2" r:id="rId3"/>
    <sheet name="Long Term Disability " sheetId="3" r:id="rId4"/>
  </sheets>
  <calcPr calcId="125725"/>
</workbook>
</file>

<file path=xl/calcChain.xml><?xml version="1.0" encoding="utf-8"?>
<calcChain xmlns="http://schemas.openxmlformats.org/spreadsheetml/2006/main">
  <c r="D13" i="4"/>
  <c r="B10" i="3"/>
  <c r="D17" i="4"/>
  <c r="E27"/>
  <c r="D16"/>
  <c r="D27"/>
  <c r="C27"/>
  <c r="C10"/>
  <c r="D10"/>
  <c r="B27"/>
  <c r="C8"/>
  <c r="D8"/>
  <c r="B10"/>
  <c r="B8"/>
  <c r="B8" i="3"/>
  <c r="C12" i="4"/>
  <c r="B12"/>
  <c r="D12"/>
  <c r="D19"/>
  <c r="D21"/>
  <c r="D20"/>
  <c r="B13" i="2"/>
  <c r="B11"/>
  <c r="D15" i="4"/>
  <c r="B17" i="2"/>
  <c r="B15"/>
</calcChain>
</file>

<file path=xl/sharedStrings.xml><?xml version="1.0" encoding="utf-8"?>
<sst xmlns="http://schemas.openxmlformats.org/spreadsheetml/2006/main" count="62" uniqueCount="57">
  <si>
    <r>
      <t>Annual Salary</t>
    </r>
    <r>
      <rPr>
        <b/>
        <sz val="10"/>
        <color indexed="10"/>
        <rFont val="Arial"/>
        <family val="2"/>
      </rPr>
      <t xml:space="preserve"> (enter)</t>
    </r>
  </si>
  <si>
    <t>Rates</t>
  </si>
  <si>
    <t>Age less then</t>
  </si>
  <si>
    <t>Coverage</t>
  </si>
  <si>
    <t>Total Monthly Cost</t>
  </si>
  <si>
    <t>Total Biweekly Cost</t>
  </si>
  <si>
    <t>Rate</t>
  </si>
  <si>
    <t>Bi-Weekly Premium</t>
  </si>
  <si>
    <t>LONG  TERM DISABILITY</t>
  </si>
  <si>
    <r>
      <t xml:space="preserve">Option Amt. </t>
    </r>
    <r>
      <rPr>
        <b/>
        <sz val="8"/>
        <color indexed="10"/>
        <rFont val="Arial"/>
        <family val="2"/>
      </rPr>
      <t xml:space="preserve"> (enter)</t>
    </r>
  </si>
  <si>
    <r>
      <t xml:space="preserve">Salary  </t>
    </r>
    <r>
      <rPr>
        <b/>
        <sz val="10"/>
        <color indexed="10"/>
        <rFont val="Arial"/>
        <family val="2"/>
      </rPr>
      <t xml:space="preserve"> (</t>
    </r>
    <r>
      <rPr>
        <b/>
        <sz val="8"/>
        <color indexed="10"/>
        <rFont val="Arial"/>
        <family val="2"/>
      </rPr>
      <t>enter)</t>
    </r>
  </si>
  <si>
    <r>
      <t xml:space="preserve">Age    </t>
    </r>
    <r>
      <rPr>
        <b/>
        <sz val="10"/>
        <color indexed="10"/>
        <rFont val="Arial"/>
        <family val="2"/>
      </rPr>
      <t>(e</t>
    </r>
    <r>
      <rPr>
        <b/>
        <sz val="8"/>
        <color indexed="10"/>
        <rFont val="Arial"/>
        <family val="2"/>
      </rPr>
      <t>nter)</t>
    </r>
  </si>
  <si>
    <t>Optional Life Insurance</t>
  </si>
  <si>
    <t xml:space="preserve">For more information about our disability plan </t>
  </si>
  <si>
    <t>Coverage amount is the death benefit paid to your beneficiary</t>
  </si>
  <si>
    <t>State pct</t>
  </si>
  <si>
    <t>Insurance Cost</t>
  </si>
  <si>
    <t>State Pays</t>
  </si>
  <si>
    <t>Emp. Pays</t>
  </si>
  <si>
    <t>Family</t>
  </si>
  <si>
    <t>Single</t>
  </si>
  <si>
    <t>Enter your FTE</t>
  </si>
  <si>
    <r>
      <t>Family</t>
    </r>
    <r>
      <rPr>
        <sz val="10"/>
        <color indexed="12"/>
        <rFont val="Arial"/>
      </rPr>
      <t xml:space="preserve"> coverage</t>
    </r>
  </si>
  <si>
    <r>
      <t>Single</t>
    </r>
    <r>
      <rPr>
        <sz val="10"/>
        <color indexed="12"/>
        <rFont val="Arial"/>
      </rPr>
      <t xml:space="preserve"> coverage</t>
    </r>
  </si>
  <si>
    <t>Total Cost</t>
  </si>
  <si>
    <t>FAU Pays</t>
  </si>
  <si>
    <r>
      <t>Spousal</t>
    </r>
    <r>
      <rPr>
        <sz val="10"/>
        <color indexed="12"/>
        <rFont val="Arial"/>
      </rPr>
      <t xml:space="preserve"> coverage</t>
    </r>
  </si>
  <si>
    <t>Enter Spouse's FTE</t>
  </si>
  <si>
    <r>
      <t>30</t>
    </r>
    <r>
      <rPr>
        <b/>
        <sz val="10"/>
        <rFont val="Arial"/>
        <family val="2"/>
      </rPr>
      <t xml:space="preserve"> day waiting period</t>
    </r>
  </si>
  <si>
    <r>
      <t>90</t>
    </r>
    <r>
      <rPr>
        <b/>
        <sz val="10"/>
        <rFont val="Arial"/>
        <family val="2"/>
      </rPr>
      <t xml:space="preserve"> day waiting period</t>
    </r>
  </si>
  <si>
    <t xml:space="preserve">Annual   Salary </t>
  </si>
  <si>
    <t>Spousal   HDHP</t>
  </si>
  <si>
    <t>Single      HDHP</t>
  </si>
  <si>
    <t>Family     HDHP</t>
  </si>
  <si>
    <t>State HSA Family</t>
  </si>
  <si>
    <t>State HSA Spousal</t>
  </si>
  <si>
    <t>State HSA  Individual</t>
  </si>
  <si>
    <t>Employee  Receives  Annually</t>
  </si>
  <si>
    <t>Employees Bi-weekly Premium</t>
  </si>
  <si>
    <t>FAU monthly</t>
  </si>
  <si>
    <t>Overage Dependents</t>
  </si>
  <si>
    <t>Other Rates</t>
  </si>
  <si>
    <t>COBRA</t>
  </si>
  <si>
    <t>Medicare</t>
  </si>
  <si>
    <t>Early retirees</t>
  </si>
  <si>
    <t>Family (both eligible)</t>
  </si>
  <si>
    <t>Health Insurance Premiums</t>
  </si>
  <si>
    <t>Part Time Employee Rates</t>
  </si>
  <si>
    <t>Employees may choose up to seven times their annual salary</t>
  </si>
  <si>
    <t xml:space="preserve">NOTICE: Effective January 1, 2011 </t>
  </si>
  <si>
    <r>
      <t xml:space="preserve">employees may contact the Gabor Agency at </t>
    </r>
    <r>
      <rPr>
        <b/>
        <sz val="14"/>
        <color indexed="20"/>
        <rFont val="Arial"/>
        <family val="2"/>
      </rPr>
      <t>800 330-6115</t>
    </r>
  </si>
  <si>
    <t>Effective July 2011</t>
  </si>
  <si>
    <t>Regular Health Plans: Full Time Employee</t>
  </si>
  <si>
    <t>https://web1.lifebenefits.com/lb/florida/home.htm</t>
  </si>
  <si>
    <t xml:space="preserve">Through Minnesota Life Insurance </t>
  </si>
  <si>
    <t>$25,000 Basic Life benefit is free to full time employees.</t>
  </si>
  <si>
    <t>High Deductible Plans: Full Time Employee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</si>
</sst>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&quot;$&quot;#,##0.000"/>
    <numFmt numFmtId="167" formatCode="&quot;$&quot;#,##0"/>
  </numFmts>
  <fonts count="32">
    <font>
      <sz val="10"/>
      <name val="Arial"/>
    </font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20"/>
      <name val="Arial"/>
      <family val="2"/>
    </font>
    <font>
      <sz val="8"/>
      <name val="Arial"/>
    </font>
    <font>
      <sz val="10"/>
      <color indexed="12"/>
      <name val="Arial"/>
    </font>
    <font>
      <b/>
      <sz val="12"/>
      <color indexed="12"/>
      <name val="Arial"/>
      <family val="2"/>
    </font>
    <font>
      <b/>
      <sz val="13"/>
      <color indexed="12"/>
      <name val="Arial"/>
      <family val="2"/>
    </font>
    <font>
      <b/>
      <sz val="10"/>
      <name val="Georgia"/>
      <family val="1"/>
    </font>
    <font>
      <b/>
      <sz val="16"/>
      <name val="Arial"/>
      <family val="2"/>
    </font>
    <font>
      <b/>
      <sz val="10"/>
      <name val="Lucida Sans Unicode"/>
      <family val="2"/>
    </font>
    <font>
      <u/>
      <sz val="10"/>
      <color indexed="12"/>
      <name val="Arial"/>
    </font>
    <font>
      <b/>
      <sz val="10"/>
      <color indexed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indexed="48"/>
      <name val="Arial"/>
      <family val="2"/>
    </font>
    <font>
      <b/>
      <i/>
      <sz val="10"/>
      <color indexed="12"/>
      <name val="Arial"/>
      <family val="2"/>
    </font>
    <font>
      <b/>
      <sz val="14"/>
      <color indexed="2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164" fontId="0" fillId="0" borderId="0" xfId="0" applyNumberFormat="1"/>
    <xf numFmtId="3" fontId="0" fillId="2" borderId="0" xfId="0" applyNumberFormat="1" applyFill="1" applyProtection="1">
      <protection locked="0"/>
    </xf>
    <xf numFmtId="0" fontId="0" fillId="0" borderId="0" xfId="0" applyAlignment="1">
      <alignment horizontal="right"/>
    </xf>
    <xf numFmtId="166" fontId="0" fillId="0" borderId="0" xfId="0" applyNumberFormat="1"/>
    <xf numFmtId="167" fontId="0" fillId="0" borderId="0" xfId="0" applyNumberFormat="1"/>
    <xf numFmtId="9" fontId="0" fillId="0" borderId="0" xfId="0" applyNumberFormat="1"/>
    <xf numFmtId="165" fontId="0" fillId="0" borderId="0" xfId="0" applyNumberFormat="1" applyFill="1" applyProtection="1">
      <protection locked="0"/>
    </xf>
    <xf numFmtId="0" fontId="4" fillId="0" borderId="0" xfId="0" applyFont="1"/>
    <xf numFmtId="0" fontId="5" fillId="0" borderId="0" xfId="0" applyFont="1"/>
    <xf numFmtId="0" fontId="3" fillId="0" borderId="0" xfId="0" applyFont="1"/>
    <xf numFmtId="167" fontId="6" fillId="0" borderId="0" xfId="0" applyNumberFormat="1" applyFont="1"/>
    <xf numFmtId="0" fontId="9" fillId="0" borderId="0" xfId="0" applyFont="1"/>
    <xf numFmtId="0" fontId="0" fillId="0" borderId="0" xfId="0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/>
    <xf numFmtId="164" fontId="13" fillId="0" borderId="0" xfId="0" applyNumberFormat="1" applyFont="1"/>
    <xf numFmtId="0" fontId="2" fillId="0" borderId="0" xfId="0" applyFont="1"/>
    <xf numFmtId="0" fontId="15" fillId="0" borderId="0" xfId="0" applyFont="1"/>
    <xf numFmtId="0" fontId="21" fillId="0" borderId="0" xfId="0" applyFont="1" applyAlignment="1">
      <alignment horizontal="right"/>
    </xf>
    <xf numFmtId="4" fontId="22" fillId="0" borderId="0" xfId="0" applyNumberFormat="1" applyFont="1" applyProtection="1"/>
    <xf numFmtId="4" fontId="0" fillId="0" borderId="0" xfId="0" applyNumberFormat="1" applyProtection="1"/>
    <xf numFmtId="4" fontId="2" fillId="0" borderId="0" xfId="0" applyNumberFormat="1" applyFont="1" applyProtection="1"/>
    <xf numFmtId="4" fontId="0" fillId="2" borderId="0" xfId="0" applyNumberFormat="1" applyFill="1" applyProtection="1">
      <protection locked="0"/>
    </xf>
    <xf numFmtId="4" fontId="0" fillId="5" borderId="0" xfId="0" applyNumberFormat="1" applyFill="1" applyAlignment="1" applyProtection="1">
      <alignment horizontal="center"/>
    </xf>
    <xf numFmtId="4" fontId="6" fillId="0" borderId="0" xfId="0" applyNumberFormat="1" applyFont="1" applyProtection="1"/>
    <xf numFmtId="4" fontId="0" fillId="0" borderId="0" xfId="0" applyNumberFormat="1" applyAlignment="1" applyProtection="1">
      <alignment horizontal="center"/>
    </xf>
    <xf numFmtId="4" fontId="24" fillId="0" borderId="0" xfId="0" applyNumberFormat="1" applyFont="1" applyProtection="1"/>
    <xf numFmtId="4" fontId="6" fillId="0" borderId="0" xfId="0" applyNumberFormat="1" applyFont="1" applyAlignment="1" applyProtection="1">
      <alignment horizontal="left"/>
    </xf>
    <xf numFmtId="4" fontId="18" fillId="0" borderId="0" xfId="0" applyNumberFormat="1" applyFont="1" applyAlignment="1" applyProtection="1">
      <alignment horizontal="left"/>
    </xf>
    <xf numFmtId="4" fontId="19" fillId="0" borderId="0" xfId="1" applyNumberFormat="1" applyFont="1" applyAlignment="1" applyProtection="1">
      <alignment horizontal="center"/>
    </xf>
    <xf numFmtId="4" fontId="0" fillId="0" borderId="0" xfId="1" applyNumberFormat="1" applyFont="1" applyProtection="1"/>
    <xf numFmtId="4" fontId="28" fillId="0" borderId="0" xfId="0" applyNumberFormat="1" applyFont="1" applyProtection="1"/>
    <xf numFmtId="4" fontId="0" fillId="3" borderId="2" xfId="0" applyNumberFormat="1" applyFill="1" applyBorder="1" applyAlignment="1" applyProtection="1">
      <alignment horizontal="center"/>
    </xf>
    <xf numFmtId="4" fontId="0" fillId="3" borderId="0" xfId="0" applyNumberFormat="1" applyFill="1" applyBorder="1" applyAlignment="1" applyProtection="1">
      <alignment horizontal="center"/>
    </xf>
    <xf numFmtId="4" fontId="0" fillId="3" borderId="3" xfId="0" applyNumberFormat="1" applyFill="1" applyBorder="1" applyAlignment="1" applyProtection="1">
      <alignment horizontal="center"/>
    </xf>
    <xf numFmtId="4" fontId="0" fillId="4" borderId="2" xfId="0" applyNumberFormat="1" applyFill="1" applyBorder="1" applyAlignment="1" applyProtection="1">
      <alignment horizontal="left"/>
    </xf>
    <xf numFmtId="4" fontId="0" fillId="4" borderId="0" xfId="0" applyNumberFormat="1" applyFill="1" applyBorder="1" applyAlignment="1" applyProtection="1">
      <alignment horizontal="center"/>
    </xf>
    <xf numFmtId="4" fontId="0" fillId="4" borderId="2" xfId="0" applyNumberFormat="1" applyFill="1" applyBorder="1" applyAlignment="1" applyProtection="1">
      <alignment horizontal="center"/>
    </xf>
    <xf numFmtId="4" fontId="0" fillId="4" borderId="3" xfId="0" applyNumberFormat="1" applyFill="1" applyBorder="1" applyAlignment="1" applyProtection="1">
      <alignment horizontal="center"/>
    </xf>
    <xf numFmtId="4" fontId="20" fillId="4" borderId="2" xfId="0" applyNumberFormat="1" applyFont="1" applyFill="1" applyBorder="1" applyAlignment="1" applyProtection="1">
      <alignment horizontal="left"/>
    </xf>
    <xf numFmtId="4" fontId="23" fillId="4" borderId="0" xfId="0" applyNumberFormat="1" applyFont="1" applyFill="1" applyBorder="1" applyAlignment="1" applyProtection="1">
      <alignment horizontal="center"/>
    </xf>
    <xf numFmtId="4" fontId="23" fillId="4" borderId="2" xfId="0" applyNumberFormat="1" applyFont="1" applyFill="1" applyBorder="1" applyAlignment="1" applyProtection="1">
      <alignment horizontal="center"/>
    </xf>
    <xf numFmtId="4" fontId="23" fillId="4" borderId="3" xfId="0" applyNumberFormat="1" applyFont="1" applyFill="1" applyBorder="1" applyAlignment="1" applyProtection="1">
      <alignment horizontal="center"/>
    </xf>
    <xf numFmtId="4" fontId="20" fillId="0" borderId="0" xfId="0" applyNumberFormat="1" applyFont="1" applyAlignment="1" applyProtection="1">
      <alignment horizontal="center"/>
    </xf>
    <xf numFmtId="4" fontId="0" fillId="4" borderId="4" xfId="0" applyNumberFormat="1" applyFill="1" applyBorder="1" applyAlignment="1" applyProtection="1">
      <alignment horizontal="left"/>
    </xf>
    <xf numFmtId="4" fontId="0" fillId="4" borderId="5" xfId="0" applyNumberFormat="1" applyFill="1" applyBorder="1" applyAlignment="1" applyProtection="1">
      <alignment horizontal="center"/>
    </xf>
    <xf numFmtId="4" fontId="0" fillId="4" borderId="4" xfId="0" applyNumberFormat="1" applyFill="1" applyBorder="1" applyAlignment="1" applyProtection="1">
      <alignment horizontal="center"/>
    </xf>
    <xf numFmtId="4" fontId="0" fillId="4" borderId="6" xfId="0" applyNumberFormat="1" applyFill="1" applyBorder="1" applyAlignment="1" applyProtection="1">
      <alignment horizontal="center"/>
    </xf>
    <xf numFmtId="4" fontId="20" fillId="6" borderId="7" xfId="0" applyNumberFormat="1" applyFont="1" applyFill="1" applyBorder="1" applyProtection="1"/>
    <xf numFmtId="4" fontId="20" fillId="0" borderId="0" xfId="0" applyNumberFormat="1" applyFont="1" applyProtection="1"/>
    <xf numFmtId="4" fontId="20" fillId="6" borderId="2" xfId="0" applyNumberFormat="1" applyFont="1" applyFill="1" applyBorder="1" applyAlignment="1" applyProtection="1">
      <alignment horizontal="center"/>
    </xf>
    <xf numFmtId="4" fontId="20" fillId="6" borderId="0" xfId="0" applyNumberFormat="1" applyFont="1" applyFill="1" applyBorder="1" applyAlignment="1" applyProtection="1">
      <alignment horizontal="center"/>
    </xf>
    <xf numFmtId="4" fontId="20" fillId="6" borderId="3" xfId="0" applyNumberFormat="1" applyFont="1" applyFill="1" applyBorder="1" applyProtection="1"/>
    <xf numFmtId="4" fontId="0" fillId="6" borderId="2" xfId="0" applyNumberFormat="1" applyFont="1" applyFill="1" applyBorder="1" applyProtection="1"/>
    <xf numFmtId="4" fontId="0" fillId="6" borderId="3" xfId="0" applyNumberFormat="1" applyFill="1" applyBorder="1" applyProtection="1"/>
    <xf numFmtId="4" fontId="21" fillId="6" borderId="4" xfId="0" applyNumberFormat="1" applyFont="1" applyFill="1" applyBorder="1" applyProtection="1"/>
    <xf numFmtId="4" fontId="0" fillId="6" borderId="6" xfId="0" applyNumberFormat="1" applyFill="1" applyBorder="1" applyProtection="1"/>
    <xf numFmtId="4" fontId="0" fillId="6" borderId="0" xfId="0" applyNumberFormat="1" applyFill="1" applyBorder="1" applyAlignment="1" applyProtection="1">
      <alignment horizontal="center"/>
    </xf>
    <xf numFmtId="4" fontId="0" fillId="6" borderId="5" xfId="0" applyNumberFormat="1" applyFill="1" applyBorder="1" applyAlignment="1" applyProtection="1">
      <alignment horizontal="center"/>
    </xf>
    <xf numFmtId="0" fontId="15" fillId="0" borderId="0" xfId="0" applyFont="1" applyFill="1"/>
    <xf numFmtId="0" fontId="29" fillId="0" borderId="0" xfId="2" applyFont="1" applyAlignment="1" applyProtection="1"/>
    <xf numFmtId="164" fontId="30" fillId="0" borderId="0" xfId="2" applyNumberFormat="1" applyFont="1" applyAlignment="1" applyProtection="1">
      <alignment horizontal="left"/>
    </xf>
    <xf numFmtId="0" fontId="26" fillId="0" borderId="0" xfId="0" applyFont="1" applyAlignment="1">
      <alignment horizontal="center"/>
    </xf>
    <xf numFmtId="0" fontId="31" fillId="0" borderId="0" xfId="0" applyFont="1"/>
    <xf numFmtId="0" fontId="19" fillId="0" borderId="0" xfId="0" applyFont="1"/>
    <xf numFmtId="4" fontId="14" fillId="0" borderId="0" xfId="0" applyNumberFormat="1" applyFont="1" applyAlignment="1" applyProtection="1">
      <alignment horizontal="center"/>
    </xf>
    <xf numFmtId="4" fontId="15" fillId="0" borderId="0" xfId="0" applyNumberFormat="1" applyFont="1" applyAlignment="1" applyProtection="1">
      <alignment horizontal="center"/>
    </xf>
    <xf numFmtId="4" fontId="27" fillId="3" borderId="8" xfId="0" applyNumberFormat="1" applyFont="1" applyFill="1" applyBorder="1" applyAlignment="1" applyProtection="1">
      <alignment horizontal="center"/>
    </xf>
    <xf numFmtId="4" fontId="27" fillId="3" borderId="9" xfId="0" applyNumberFormat="1" applyFont="1" applyFill="1" applyBorder="1" applyAlignment="1" applyProtection="1">
      <alignment horizontal="center"/>
    </xf>
    <xf numFmtId="4" fontId="20" fillId="6" borderId="8" xfId="0" applyNumberFormat="1" applyFont="1" applyFill="1" applyBorder="1" applyAlignment="1" applyProtection="1">
      <alignment horizontal="center"/>
    </xf>
    <xf numFmtId="4" fontId="20" fillId="6" borderId="9" xfId="0" applyNumberFormat="1" applyFont="1" applyFill="1" applyBorder="1" applyAlignment="1" applyProtection="1">
      <alignment horizontal="center"/>
    </xf>
    <xf numFmtId="4" fontId="16" fillId="5" borderId="0" xfId="0" applyNumberFormat="1" applyFont="1" applyFill="1" applyAlignment="1" applyProtection="1"/>
    <xf numFmtId="4" fontId="13" fillId="0" borderId="0" xfId="0" applyNumberFormat="1" applyFont="1" applyAlignment="1" applyProtection="1">
      <alignment horizontal="center"/>
    </xf>
    <xf numFmtId="4" fontId="0" fillId="0" borderId="0" xfId="0" applyNumberFormat="1" applyAlignment="1"/>
    <xf numFmtId="4" fontId="3" fillId="5" borderId="0" xfId="0" applyNumberFormat="1" applyFont="1" applyFill="1" applyAlignment="1" applyProtection="1">
      <alignment horizontal="center"/>
    </xf>
    <xf numFmtId="4" fontId="3" fillId="0" borderId="0" xfId="0" applyNumberFormat="1" applyFont="1" applyAlignment="1">
      <alignment horizontal="center"/>
    </xf>
    <xf numFmtId="4" fontId="12" fillId="0" borderId="0" xfId="0" applyNumberFormat="1" applyFont="1" applyAlignment="1" applyProtection="1">
      <alignment horizontal="center"/>
    </xf>
    <xf numFmtId="4" fontId="12" fillId="0" borderId="0" xfId="0" applyNumberFormat="1" applyFont="1" applyBorder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28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 vertical="center" indent="1"/>
    </xf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164" fontId="1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 wrapText="1" indent="1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 inden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1.lifebenefits.com/lb/florida/home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B27" sqref="B27"/>
    </sheetView>
  </sheetViews>
  <sheetFormatPr defaultRowHeight="12.75"/>
  <cols>
    <col min="1" max="1" width="19.85546875" style="27" customWidth="1"/>
    <col min="2" max="2" width="13.7109375" style="27" bestFit="1" customWidth="1"/>
    <col min="3" max="3" width="14.42578125" style="27" bestFit="1" customWidth="1"/>
    <col min="4" max="4" width="12.28515625" style="27" customWidth="1"/>
    <col min="5" max="5" width="23.28515625" style="27" customWidth="1"/>
    <col min="6" max="6" width="1.85546875" style="27" customWidth="1"/>
    <col min="7" max="16384" width="9.140625" style="27"/>
  </cols>
  <sheetData>
    <row r="1" spans="1:9" ht="20.25">
      <c r="A1" s="26" t="s">
        <v>51</v>
      </c>
      <c r="B1" s="73" t="s">
        <v>46</v>
      </c>
      <c r="C1" s="73"/>
      <c r="D1" s="73"/>
      <c r="E1" s="73"/>
      <c r="F1" s="73"/>
    </row>
    <row r="2" spans="1:9" ht="15.75">
      <c r="A2" s="72" t="s">
        <v>47</v>
      </c>
      <c r="B2" s="72"/>
      <c r="C2" s="72"/>
      <c r="D2" s="83"/>
      <c r="E2" s="83"/>
    </row>
    <row r="3" spans="1:9" ht="15.75">
      <c r="A3" s="28" t="s">
        <v>21</v>
      </c>
      <c r="B3" s="29">
        <v>1</v>
      </c>
      <c r="D3" s="83"/>
      <c r="E3" s="83"/>
    </row>
    <row r="4" spans="1:9" ht="15.75">
      <c r="D4" s="83"/>
      <c r="E4" s="83"/>
    </row>
    <row r="5" spans="1:9" ht="15.75">
      <c r="A5" s="28" t="s">
        <v>27</v>
      </c>
      <c r="B5" s="29">
        <v>0</v>
      </c>
      <c r="D5" s="83"/>
      <c r="E5" s="83"/>
    </row>
    <row r="6" spans="1:9" ht="10.9" customHeight="1">
      <c r="D6" s="83"/>
      <c r="E6" s="83"/>
    </row>
    <row r="7" spans="1:9">
      <c r="B7" s="30" t="s">
        <v>24</v>
      </c>
      <c r="C7" s="30" t="s">
        <v>39</v>
      </c>
      <c r="D7" s="78" t="s">
        <v>38</v>
      </c>
      <c r="E7" s="78"/>
    </row>
    <row r="8" spans="1:9" ht="16.5">
      <c r="A8" s="31" t="s">
        <v>22</v>
      </c>
      <c r="B8" s="32">
        <f>B24</f>
        <v>1243.3399999999999</v>
      </c>
      <c r="C8" s="32">
        <f>(B27*B3*B24)</f>
        <v>1063.3399999999999</v>
      </c>
      <c r="D8" s="79">
        <f>(B8-C8)/2</f>
        <v>90</v>
      </c>
      <c r="E8" s="80"/>
      <c r="I8" s="32"/>
    </row>
    <row r="9" spans="1:9" ht="9.6" customHeight="1">
      <c r="C9" s="32"/>
      <c r="D9" s="79"/>
      <c r="E9" s="80"/>
    </row>
    <row r="10" spans="1:9" ht="16.5">
      <c r="A10" s="31" t="s">
        <v>23</v>
      </c>
      <c r="B10" s="32">
        <f>C24</f>
        <v>549.79999999999995</v>
      </c>
      <c r="C10" s="32">
        <f>(C27*B3*C24)</f>
        <v>499.8</v>
      </c>
      <c r="D10" s="79">
        <f>(B10-C10)/2</f>
        <v>24.999999999999972</v>
      </c>
      <c r="E10" s="80"/>
    </row>
    <row r="11" spans="1:9" ht="9.6" customHeight="1">
      <c r="D11" s="79"/>
      <c r="E11" s="80"/>
    </row>
    <row r="12" spans="1:9" ht="16.5">
      <c r="A12" s="31" t="s">
        <v>26</v>
      </c>
      <c r="B12" s="32">
        <f>B24</f>
        <v>1243.3399999999999</v>
      </c>
      <c r="C12" s="32">
        <f>((B3+B5)*B24)/2</f>
        <v>621.66999999999996</v>
      </c>
      <c r="D12" s="79">
        <f>(B12-C12)/2</f>
        <v>310.83499999999998</v>
      </c>
      <c r="E12" s="80"/>
    </row>
    <row r="13" spans="1:9" ht="22.15" customHeight="1">
      <c r="A13" s="33" t="s">
        <v>40</v>
      </c>
      <c r="B13" s="32">
        <v>549.79999999999995</v>
      </c>
      <c r="C13" s="32">
        <v>0</v>
      </c>
      <c r="D13" s="79">
        <f>B13/2</f>
        <v>274.89999999999998</v>
      </c>
      <c r="E13" s="80"/>
    </row>
    <row r="14" spans="1:9" ht="6.6" customHeight="1">
      <c r="A14" s="31"/>
      <c r="B14" s="32"/>
      <c r="C14" s="32"/>
      <c r="D14" s="79"/>
      <c r="E14" s="80"/>
    </row>
    <row r="15" spans="1:9" ht="16.5">
      <c r="A15" s="34" t="s">
        <v>33</v>
      </c>
      <c r="B15" s="32">
        <v>1127.6400000000001</v>
      </c>
      <c r="C15" s="32">
        <v>1063.3399999999999</v>
      </c>
      <c r="D15" s="79">
        <f>(B15-C15)/2</f>
        <v>32.150000000000091</v>
      </c>
      <c r="E15" s="80"/>
    </row>
    <row r="16" spans="1:9" ht="16.5">
      <c r="A16" s="34" t="s">
        <v>32</v>
      </c>
      <c r="B16" s="32">
        <v>514.79999999999995</v>
      </c>
      <c r="C16" s="32">
        <v>499.8</v>
      </c>
      <c r="D16" s="79">
        <f>(B16-C16)/2</f>
        <v>7.4999999999999716</v>
      </c>
      <c r="E16" s="80"/>
    </row>
    <row r="17" spans="1:8" ht="16.5">
      <c r="A17" s="34" t="s">
        <v>31</v>
      </c>
      <c r="B17" s="32">
        <v>1127.6400000000001</v>
      </c>
      <c r="C17" s="32">
        <v>1097.6400000000001</v>
      </c>
      <c r="D17" s="79">
        <f>(B17-C17)/2</f>
        <v>15</v>
      </c>
      <c r="E17" s="80"/>
    </row>
    <row r="18" spans="1:8" ht="18" customHeight="1">
      <c r="A18" s="34"/>
      <c r="B18" s="32"/>
      <c r="C18" s="30" t="s">
        <v>25</v>
      </c>
      <c r="D18" s="81" t="s">
        <v>37</v>
      </c>
      <c r="E18" s="82"/>
    </row>
    <row r="19" spans="1:8" ht="15.75">
      <c r="A19" s="35" t="s">
        <v>36</v>
      </c>
      <c r="B19" s="32"/>
      <c r="C19" s="36">
        <v>500</v>
      </c>
      <c r="D19" s="84">
        <f>C19*B3</f>
        <v>500</v>
      </c>
      <c r="E19" s="85"/>
      <c r="H19" s="37"/>
    </row>
    <row r="20" spans="1:8" ht="15.75">
      <c r="A20" s="35" t="s">
        <v>34</v>
      </c>
      <c r="B20" s="32"/>
      <c r="C20" s="36">
        <v>1000</v>
      </c>
      <c r="D20" s="83">
        <f>C20*B3</f>
        <v>1000</v>
      </c>
      <c r="E20" s="83"/>
    </row>
    <row r="21" spans="1:8" ht="15.75">
      <c r="A21" s="35" t="s">
        <v>35</v>
      </c>
      <c r="C21" s="36">
        <v>1000</v>
      </c>
      <c r="D21" s="83">
        <f>C21*B3</f>
        <v>1000</v>
      </c>
      <c r="E21" s="83"/>
    </row>
    <row r="22" spans="1:8" s="38" customFormat="1" ht="12">
      <c r="A22" s="74" t="s">
        <v>52</v>
      </c>
      <c r="B22" s="75"/>
      <c r="C22" s="75"/>
      <c r="D22" s="74" t="s">
        <v>56</v>
      </c>
      <c r="E22" s="86"/>
    </row>
    <row r="23" spans="1:8" s="32" customFormat="1">
      <c r="A23" s="39"/>
      <c r="B23" s="40" t="s">
        <v>19</v>
      </c>
      <c r="C23" s="40" t="s">
        <v>20</v>
      </c>
      <c r="D23" s="39" t="s">
        <v>19</v>
      </c>
      <c r="E23" s="41" t="s">
        <v>20</v>
      </c>
    </row>
    <row r="24" spans="1:8" s="32" customFormat="1">
      <c r="A24" s="42" t="s">
        <v>16</v>
      </c>
      <c r="B24" s="43">
        <v>1243.3399999999999</v>
      </c>
      <c r="C24" s="43">
        <v>549.79999999999995</v>
      </c>
      <c r="D24" s="44">
        <v>1127.6400000000001</v>
      </c>
      <c r="E24" s="45">
        <v>514.79999999999995</v>
      </c>
    </row>
    <row r="25" spans="1:8" s="32" customFormat="1">
      <c r="A25" s="42" t="s">
        <v>17</v>
      </c>
      <c r="B25" s="43">
        <v>1063.3399999999999</v>
      </c>
      <c r="C25" s="43">
        <v>499.8</v>
      </c>
      <c r="D25" s="44">
        <v>1063.3399999999999</v>
      </c>
      <c r="E25" s="45">
        <v>499.8</v>
      </c>
    </row>
    <row r="26" spans="1:8" s="50" customFormat="1" ht="16.149999999999999" customHeight="1">
      <c r="A26" s="46" t="s">
        <v>18</v>
      </c>
      <c r="B26" s="47">
        <v>180</v>
      </c>
      <c r="C26" s="47">
        <v>50</v>
      </c>
      <c r="D26" s="48">
        <v>64.3</v>
      </c>
      <c r="E26" s="49">
        <v>15</v>
      </c>
    </row>
    <row r="27" spans="1:8" s="32" customFormat="1">
      <c r="A27" s="51" t="s">
        <v>15</v>
      </c>
      <c r="B27" s="52">
        <f>B25/B24</f>
        <v>0.8552286582913764</v>
      </c>
      <c r="C27" s="52">
        <f>C25/C24</f>
        <v>0.90905783921425987</v>
      </c>
      <c r="D27" s="53">
        <f>D25/D24</f>
        <v>0.9429782554716043</v>
      </c>
      <c r="E27" s="54">
        <f>E25/E24</f>
        <v>0.97086247086247102</v>
      </c>
    </row>
    <row r="28" spans="1:8" ht="15.75">
      <c r="D28" s="83"/>
      <c r="E28" s="83"/>
    </row>
    <row r="29" spans="1:8" s="56" customFormat="1" ht="14.25">
      <c r="A29" s="76" t="s">
        <v>41</v>
      </c>
      <c r="B29" s="77"/>
      <c r="C29" s="77"/>
      <c r="D29" s="77"/>
      <c r="E29" s="55"/>
    </row>
    <row r="30" spans="1:8" s="56" customFormat="1" ht="14.25">
      <c r="A30" s="57"/>
      <c r="B30" s="58" t="s">
        <v>42</v>
      </c>
      <c r="C30" s="58" t="s">
        <v>43</v>
      </c>
      <c r="D30" s="58" t="s">
        <v>44</v>
      </c>
      <c r="E30" s="59"/>
    </row>
    <row r="31" spans="1:8">
      <c r="A31" s="60" t="s">
        <v>20</v>
      </c>
      <c r="B31" s="64">
        <v>560.79999999999995</v>
      </c>
      <c r="C31" s="64">
        <v>305.82</v>
      </c>
      <c r="D31" s="64">
        <v>549.79999999999995</v>
      </c>
      <c r="E31" s="61"/>
    </row>
    <row r="32" spans="1:8">
      <c r="A32" s="60" t="s">
        <v>19</v>
      </c>
      <c r="B32" s="64">
        <v>1268.21</v>
      </c>
      <c r="C32" s="64">
        <v>881.8</v>
      </c>
      <c r="D32" s="64">
        <v>1243.3399999999999</v>
      </c>
      <c r="E32" s="61"/>
    </row>
    <row r="33" spans="1:5">
      <c r="A33" s="62" t="s">
        <v>45</v>
      </c>
      <c r="B33" s="65"/>
      <c r="C33" s="65">
        <v>611.64</v>
      </c>
      <c r="D33" s="65"/>
      <c r="E33" s="63"/>
    </row>
  </sheetData>
  <mergeCells count="26">
    <mergeCell ref="D19:E19"/>
    <mergeCell ref="D6:E6"/>
    <mergeCell ref="D28:E28"/>
    <mergeCell ref="D22:E22"/>
    <mergeCell ref="D21:E21"/>
    <mergeCell ref="D11:E11"/>
    <mergeCell ref="D15:E15"/>
    <mergeCell ref="D16:E16"/>
    <mergeCell ref="D17:E17"/>
    <mergeCell ref="D20:E20"/>
    <mergeCell ref="D18:E18"/>
    <mergeCell ref="D2:E2"/>
    <mergeCell ref="D3:E3"/>
    <mergeCell ref="D4:E4"/>
    <mergeCell ref="D5:E5"/>
    <mergeCell ref="D13:E13"/>
    <mergeCell ref="A2:C2"/>
    <mergeCell ref="B1:F1"/>
    <mergeCell ref="A22:C22"/>
    <mergeCell ref="A29:D29"/>
    <mergeCell ref="D7:E7"/>
    <mergeCell ref="D8:E8"/>
    <mergeCell ref="D10:E10"/>
    <mergeCell ref="D12:E12"/>
    <mergeCell ref="D14:E14"/>
    <mergeCell ref="D9:E9"/>
  </mergeCells>
  <phoneticPr fontId="1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6"/>
  <sheetViews>
    <sheetView workbookViewId="0">
      <selection activeCell="B4" sqref="B4"/>
    </sheetView>
  </sheetViews>
  <sheetFormatPr defaultRowHeight="12.75"/>
  <cols>
    <col min="1" max="1" width="71.42578125" customWidth="1"/>
    <col min="2" max="2" width="11.140625" customWidth="1"/>
    <col min="3" max="3" width="6.85546875" customWidth="1"/>
    <col min="4" max="4" width="0.140625" customWidth="1"/>
    <col min="5" max="6" width="8.85546875" hidden="1" customWidth="1"/>
  </cols>
  <sheetData>
    <row r="3" spans="1:9" s="66" customFormat="1" ht="20.25">
      <c r="A3" s="66" t="s">
        <v>49</v>
      </c>
    </row>
    <row r="4" spans="1:9" s="66" customFormat="1" ht="20.25">
      <c r="A4" s="66" t="s">
        <v>55</v>
      </c>
    </row>
    <row r="5" spans="1:9" s="66" customFormat="1" ht="20.25"/>
    <row r="6" spans="1:9" ht="18">
      <c r="A6" s="87" t="s">
        <v>54</v>
      </c>
      <c r="B6" s="87"/>
      <c r="C6" s="87"/>
      <c r="D6" s="87"/>
      <c r="E6" s="87"/>
      <c r="F6" s="87"/>
      <c r="G6" s="12"/>
      <c r="H6" s="12"/>
      <c r="I6" s="12"/>
    </row>
    <row r="7" spans="1:9" s="71" customFormat="1" ht="29.45" customHeight="1">
      <c r="A7" s="68" t="s">
        <v>53</v>
      </c>
      <c r="B7" s="69"/>
      <c r="C7" s="69"/>
      <c r="D7" s="69"/>
      <c r="E7" s="69"/>
      <c r="F7" s="69"/>
      <c r="G7" s="70"/>
      <c r="H7" s="70"/>
      <c r="I7" s="70"/>
    </row>
    <row r="8" spans="1:9">
      <c r="C8" s="67"/>
      <c r="D8" s="67"/>
      <c r="E8" s="67"/>
      <c r="F8" s="67"/>
    </row>
    <row r="9" spans="1:9">
      <c r="D9" s="12"/>
    </row>
    <row r="10" spans="1:9">
      <c r="A10" s="10"/>
      <c r="B10" s="11"/>
      <c r="D10" s="12"/>
    </row>
    <row r="11" spans="1:9">
      <c r="D11" s="12"/>
      <c r="E11" s="12"/>
      <c r="F11" s="12"/>
    </row>
    <row r="15" spans="1:9" s="24" customFormat="1" ht="20.25"/>
    <row r="16" spans="1:9" s="24" customFormat="1" ht="20.25"/>
  </sheetData>
  <mergeCells count="1">
    <mergeCell ref="A6:F6"/>
  </mergeCells>
  <phoneticPr fontId="0" type="noConversion"/>
  <hyperlinks>
    <hyperlink ref="B8:F8" r:id="rId1" display="https://web1.lifebenefits.com/lb/florida/home.htm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K22"/>
  <sheetViews>
    <sheetView topLeftCell="A2" workbookViewId="0">
      <selection activeCell="E22" sqref="E22"/>
    </sheetView>
  </sheetViews>
  <sheetFormatPr defaultRowHeight="12.75"/>
  <cols>
    <col min="1" max="1" width="21.140625" style="3" customWidth="1"/>
    <col min="2" max="2" width="11" customWidth="1"/>
    <col min="3" max="3" width="13.28515625" bestFit="1" customWidth="1"/>
    <col min="5" max="5" width="9.5703125" customWidth="1"/>
    <col min="6" max="6" width="2.140625" style="15" customWidth="1"/>
    <col min="7" max="7" width="13.7109375" customWidth="1"/>
  </cols>
  <sheetData>
    <row r="2" spans="1:11" ht="18">
      <c r="B2" s="93" t="s">
        <v>12</v>
      </c>
      <c r="C2" s="93"/>
      <c r="D2" s="93"/>
      <c r="E2" s="93"/>
      <c r="F2" s="16"/>
      <c r="J2" s="12"/>
      <c r="K2" s="12"/>
    </row>
    <row r="3" spans="1:11">
      <c r="J3" s="12"/>
      <c r="K3" s="12"/>
    </row>
    <row r="4" spans="1:11">
      <c r="J4" s="12"/>
      <c r="K4" s="12"/>
    </row>
    <row r="5" spans="1:11" ht="12.75" customHeight="1">
      <c r="A5" s="88" t="s">
        <v>11</v>
      </c>
      <c r="B5" s="94">
        <v>33</v>
      </c>
      <c r="C5" s="95"/>
      <c r="D5" s="95"/>
      <c r="E5" s="95"/>
      <c r="F5" s="17"/>
      <c r="G5" s="14" t="s">
        <v>2</v>
      </c>
      <c r="H5" s="14" t="s">
        <v>1</v>
      </c>
      <c r="I5" s="12"/>
      <c r="J5" s="12"/>
      <c r="K5" s="12"/>
    </row>
    <row r="6" spans="1:11">
      <c r="A6" s="88"/>
      <c r="B6" s="94"/>
      <c r="C6" s="95"/>
      <c r="D6" s="95"/>
      <c r="E6" s="95"/>
      <c r="F6" s="17"/>
      <c r="G6" s="20"/>
      <c r="H6" s="21"/>
      <c r="I6" s="12"/>
      <c r="J6" s="12"/>
      <c r="K6" s="12"/>
    </row>
    <row r="7" spans="1:11">
      <c r="A7" s="88" t="s">
        <v>10</v>
      </c>
      <c r="B7" s="96">
        <v>33000</v>
      </c>
      <c r="C7" s="97" t="s">
        <v>30</v>
      </c>
      <c r="D7" s="97"/>
      <c r="E7" s="97"/>
      <c r="F7" s="18"/>
      <c r="G7" s="20">
        <v>30</v>
      </c>
      <c r="H7" s="21">
        <v>7.1999999999999995E-2</v>
      </c>
      <c r="I7" s="12"/>
      <c r="J7" s="12"/>
      <c r="K7" s="12"/>
    </row>
    <row r="8" spans="1:11">
      <c r="A8" s="88"/>
      <c r="B8" s="96"/>
      <c r="C8" s="97"/>
      <c r="D8" s="97"/>
      <c r="E8" s="97"/>
      <c r="F8" s="18"/>
      <c r="G8" s="20">
        <v>35</v>
      </c>
      <c r="H8" s="21">
        <v>9.1999999999999998E-2</v>
      </c>
      <c r="I8" s="12"/>
      <c r="J8" s="12"/>
      <c r="K8" s="12"/>
    </row>
    <row r="9" spans="1:11" ht="12.75" customHeight="1">
      <c r="A9" s="88" t="s">
        <v>9</v>
      </c>
      <c r="B9" s="94">
        <v>7</v>
      </c>
      <c r="C9" s="95" t="s">
        <v>48</v>
      </c>
      <c r="D9" s="95"/>
      <c r="E9" s="95"/>
      <c r="F9" s="17"/>
      <c r="G9" s="20">
        <v>40</v>
      </c>
      <c r="H9" s="21">
        <v>0.10299999999999999</v>
      </c>
      <c r="I9" s="12"/>
      <c r="J9" s="12"/>
      <c r="K9" s="12"/>
    </row>
    <row r="10" spans="1:11">
      <c r="A10" s="88"/>
      <c r="B10" s="94"/>
      <c r="C10" s="95"/>
      <c r="D10" s="95"/>
      <c r="E10" s="95"/>
      <c r="F10" s="17"/>
      <c r="G10" s="20">
        <v>45</v>
      </c>
      <c r="H10" s="21">
        <v>0.112</v>
      </c>
      <c r="I10" s="12"/>
    </row>
    <row r="11" spans="1:11" ht="12.75" customHeight="1">
      <c r="A11" s="88" t="s">
        <v>3</v>
      </c>
      <c r="B11" s="89">
        <f>B9*B7</f>
        <v>231000</v>
      </c>
      <c r="C11" s="95" t="s">
        <v>14</v>
      </c>
      <c r="D11" s="95"/>
      <c r="E11" s="95"/>
      <c r="F11" s="17"/>
      <c r="G11" s="20">
        <v>50</v>
      </c>
      <c r="H11" s="21">
        <v>0.155</v>
      </c>
      <c r="I11" s="12"/>
    </row>
    <row r="12" spans="1:11">
      <c r="A12" s="88"/>
      <c r="B12" s="89"/>
      <c r="C12" s="95"/>
      <c r="D12" s="95"/>
      <c r="E12" s="95"/>
      <c r="F12" s="17"/>
      <c r="G12" s="20">
        <v>55</v>
      </c>
      <c r="H12" s="21">
        <v>0.222</v>
      </c>
      <c r="I12" s="12"/>
    </row>
    <row r="13" spans="1:11">
      <c r="A13" s="88" t="s">
        <v>6</v>
      </c>
      <c r="B13" s="90">
        <f>IF(B5&lt;G8,IF(B5&lt;G7,IF(B5&lt;G6,H6,H7),H8),IF(B5&lt;G9,H9,IF(B5&lt;G10,H10,IF(B5&lt;G11,H11,IF(B5&lt;G12,H12,IF(B5&lt;G13,H13,IF(B5&lt;G14,H14,IF(B5&lt;G15,H15,H16))))))))</f>
        <v>9.1999999999999998E-2</v>
      </c>
      <c r="C13" s="13"/>
      <c r="D13" s="13"/>
      <c r="E13" s="13"/>
      <c r="F13" s="19"/>
      <c r="G13" s="20">
        <v>60</v>
      </c>
      <c r="H13" s="21">
        <v>0.33500000000000002</v>
      </c>
    </row>
    <row r="14" spans="1:11">
      <c r="A14" s="88"/>
      <c r="B14" s="90"/>
      <c r="C14" s="13"/>
      <c r="D14" s="13"/>
      <c r="E14" s="13"/>
      <c r="F14" s="19"/>
      <c r="G14" s="20">
        <v>65</v>
      </c>
      <c r="H14" s="21">
        <v>0.61299999999999999</v>
      </c>
    </row>
    <row r="15" spans="1:11">
      <c r="A15" s="91" t="s">
        <v>5</v>
      </c>
      <c r="B15" s="92">
        <f>B17/2</f>
        <v>10.625999999999999</v>
      </c>
      <c r="C15" s="13"/>
      <c r="D15" s="13"/>
      <c r="E15" s="13"/>
      <c r="F15" s="19"/>
      <c r="G15" s="20">
        <v>70</v>
      </c>
      <c r="H15" s="21">
        <v>0.93300000000000005</v>
      </c>
    </row>
    <row r="16" spans="1:11">
      <c r="A16" s="91"/>
      <c r="B16" s="92"/>
      <c r="C16" s="13"/>
      <c r="D16" s="13"/>
      <c r="E16" s="13"/>
      <c r="F16" s="19"/>
      <c r="G16" s="20">
        <v>121</v>
      </c>
      <c r="H16" s="21">
        <v>1.78</v>
      </c>
    </row>
    <row r="17" spans="1:6">
      <c r="A17" s="88" t="s">
        <v>4</v>
      </c>
      <c r="B17" s="89">
        <f>B11/1000*B13</f>
        <v>21.251999999999999</v>
      </c>
      <c r="C17" s="13"/>
      <c r="D17" s="13"/>
      <c r="E17" s="13"/>
      <c r="F17" s="19"/>
    </row>
    <row r="18" spans="1:6">
      <c r="A18" s="88"/>
      <c r="B18" s="89"/>
      <c r="C18" s="13"/>
      <c r="D18" s="13"/>
      <c r="E18" s="13"/>
      <c r="F18" s="19"/>
    </row>
    <row r="22" spans="1:6">
      <c r="A22" s="25"/>
    </row>
  </sheetData>
  <mergeCells count="19">
    <mergeCell ref="B2:E2"/>
    <mergeCell ref="A5:A6"/>
    <mergeCell ref="B5:B6"/>
    <mergeCell ref="C5:E6"/>
    <mergeCell ref="C9:E10"/>
    <mergeCell ref="C11:E12"/>
    <mergeCell ref="B9:B10"/>
    <mergeCell ref="A7:A8"/>
    <mergeCell ref="B7:B8"/>
    <mergeCell ref="C7:E8"/>
    <mergeCell ref="A9:A10"/>
    <mergeCell ref="A11:A12"/>
    <mergeCell ref="B11:B12"/>
    <mergeCell ref="A17:A18"/>
    <mergeCell ref="B17:B18"/>
    <mergeCell ref="A13:A14"/>
    <mergeCell ref="B13:B14"/>
    <mergeCell ref="A15:A16"/>
    <mergeCell ref="B15:B16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H14"/>
  <sheetViews>
    <sheetView workbookViewId="0">
      <selection activeCell="B5" sqref="B5"/>
    </sheetView>
  </sheetViews>
  <sheetFormatPr defaultRowHeight="12.75"/>
  <cols>
    <col min="1" max="1" width="20.7109375" customWidth="1"/>
    <col min="2" max="2" width="11.85546875" customWidth="1"/>
    <col min="4" max="4" width="20.7109375" customWidth="1"/>
  </cols>
  <sheetData>
    <row r="2" spans="1:8" ht="18">
      <c r="C2" s="8" t="s">
        <v>8</v>
      </c>
      <c r="D2" s="9"/>
      <c r="E2" s="4"/>
    </row>
    <row r="4" spans="1:8">
      <c r="B4" s="7"/>
      <c r="E4" s="6"/>
    </row>
    <row r="5" spans="1:8">
      <c r="A5" t="s">
        <v>0</v>
      </c>
      <c r="B5" s="2"/>
      <c r="D5" s="12" t="s">
        <v>13</v>
      </c>
      <c r="E5" s="12"/>
      <c r="F5" s="12"/>
      <c r="G5" s="12"/>
      <c r="H5" s="12"/>
    </row>
    <row r="6" spans="1:8" ht="18">
      <c r="B6" s="1"/>
      <c r="C6" s="1"/>
      <c r="D6" s="12" t="s">
        <v>50</v>
      </c>
      <c r="E6" s="12"/>
      <c r="F6" s="12"/>
      <c r="G6" s="12"/>
      <c r="H6" s="12"/>
    </row>
    <row r="7" spans="1:8" ht="16.5">
      <c r="A7" s="10"/>
      <c r="B7" s="22"/>
    </row>
    <row r="8" spans="1:8" ht="16.5">
      <c r="A8" s="10" t="s">
        <v>7</v>
      </c>
      <c r="B8" s="22">
        <f>SUM(B5/12/100*0.94/2)</f>
        <v>0</v>
      </c>
      <c r="D8" s="23" t="s">
        <v>28</v>
      </c>
    </row>
    <row r="10" spans="1:8" ht="16.5">
      <c r="A10" s="10" t="s">
        <v>7</v>
      </c>
      <c r="B10" s="22">
        <f>SUM(B5/12/100*0.61/2)</f>
        <v>0</v>
      </c>
      <c r="C10" s="1"/>
      <c r="D10" s="23" t="s">
        <v>29</v>
      </c>
    </row>
    <row r="12" spans="1:8">
      <c r="B12" s="1"/>
    </row>
    <row r="13" spans="1:8">
      <c r="B13" s="1"/>
    </row>
    <row r="14" spans="1:8">
      <c r="B14" s="5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Health Ins.</vt:lpstr>
      <vt:lpstr>Basic Life</vt:lpstr>
      <vt:lpstr>Optional Life</vt:lpstr>
      <vt:lpstr>Long Term Disability </vt:lpstr>
    </vt:vector>
  </TitlesOfParts>
  <Company>Florida Gulf Coast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snelcy</cp:lastModifiedBy>
  <cp:lastPrinted>2005-11-22T20:43:48Z</cp:lastPrinted>
  <dcterms:created xsi:type="dcterms:W3CDTF">2002-11-12T16:56:39Z</dcterms:created>
  <dcterms:modified xsi:type="dcterms:W3CDTF">2012-02-16T13:58:37Z</dcterms:modified>
</cp:coreProperties>
</file>