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https://fau-my.sharepoint.com/personal/rnaujoks_fau_edu/Documents/Documents/Academic Obligation Adjustments/"/>
    </mc:Choice>
  </mc:AlternateContent>
  <xr:revisionPtr revIDLastSave="0" documentId="8_{0D2746C4-95C7-47A2-93A5-F23DEE10EB4D}" xr6:coauthVersionLast="45" xr6:coauthVersionMax="45" xr10:uidLastSave="{00000000-0000-0000-0000-000000000000}"/>
  <bookViews>
    <workbookView xWindow="-120" yWindow="-120" windowWidth="29040" windowHeight="15840" xr2:uid="{00000000-000D-0000-FFFF-FFFF00000000}"/>
  </bookViews>
  <sheets>
    <sheet name="Support Personnel" sheetId="1" r:id="rId1"/>
  </sheets>
  <definedNames>
    <definedName name="_xlnm.Print_Area" localSheetId="0">'Support Personnel'!$A$1:$R$35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3" i="1" l="1"/>
  <c r="M31" i="1"/>
  <c r="M29" i="1"/>
  <c r="M27" i="1"/>
  <c r="M25" i="1"/>
  <c r="M23" i="1"/>
  <c r="M21" i="1"/>
  <c r="M19" i="1"/>
  <c r="M17" i="1"/>
  <c r="M15" i="1"/>
  <c r="L32" i="1" l="1"/>
  <c r="M32" i="1" s="1"/>
  <c r="L30" i="1"/>
  <c r="M30" i="1" s="1"/>
  <c r="L28" i="1"/>
  <c r="M28" i="1" s="1"/>
  <c r="L26" i="1"/>
  <c r="M26" i="1" s="1"/>
  <c r="L24" i="1"/>
  <c r="M24" i="1" s="1"/>
  <c r="L22" i="1"/>
  <c r="M22" i="1" s="1"/>
  <c r="L20" i="1"/>
  <c r="M20" i="1" s="1"/>
  <c r="L18" i="1"/>
  <c r="M18" i="1" s="1"/>
  <c r="L16" i="1"/>
  <c r="M16" i="1" s="1"/>
  <c r="C12" i="1"/>
  <c r="D12" i="1" s="1"/>
  <c r="E12" i="1" s="1"/>
  <c r="F12" i="1" s="1"/>
  <c r="G12" i="1" s="1"/>
  <c r="H12" i="1" s="1"/>
  <c r="I12" i="1" s="1"/>
  <c r="J14" i="1"/>
  <c r="J13" i="1"/>
  <c r="L14" i="1"/>
  <c r="M14" i="1" s="1"/>
  <c r="K14" i="1" l="1"/>
  <c r="K13" i="1"/>
  <c r="J32" i="1" l="1"/>
  <c r="K32" i="1" s="1"/>
  <c r="J31" i="1"/>
  <c r="K31" i="1" s="1"/>
  <c r="J30" i="1"/>
  <c r="K30" i="1" s="1"/>
  <c r="J29" i="1"/>
  <c r="K29" i="1" s="1"/>
  <c r="J28" i="1"/>
  <c r="K28" i="1" s="1"/>
  <c r="J27" i="1"/>
  <c r="K27" i="1" s="1"/>
  <c r="J26" i="1"/>
  <c r="K26" i="1" s="1"/>
  <c r="J25" i="1"/>
  <c r="K25" i="1" s="1"/>
  <c r="J24" i="1"/>
  <c r="K24" i="1" s="1"/>
  <c r="J23" i="1"/>
  <c r="K23" i="1" s="1"/>
  <c r="J22" i="1"/>
  <c r="K22" i="1" s="1"/>
  <c r="J21" i="1"/>
  <c r="K21" i="1" s="1"/>
  <c r="J20" i="1"/>
  <c r="K20" i="1" s="1"/>
  <c r="J19" i="1"/>
  <c r="K19" i="1" s="1"/>
  <c r="J18" i="1"/>
  <c r="K18" i="1" s="1"/>
  <c r="J17" i="1"/>
  <c r="K17" i="1" s="1"/>
  <c r="J16" i="1"/>
  <c r="J15" i="1"/>
  <c r="K15" i="1" s="1"/>
  <c r="N32" i="1"/>
  <c r="O32" i="1" s="1"/>
  <c r="N31" i="1"/>
  <c r="N30" i="1"/>
  <c r="N29" i="1"/>
  <c r="N28" i="1"/>
  <c r="N27" i="1"/>
  <c r="N26" i="1"/>
  <c r="N25" i="1"/>
  <c r="N24" i="1"/>
  <c r="O24" i="1" s="1"/>
  <c r="N23" i="1"/>
  <c r="N22" i="1"/>
  <c r="N21" i="1"/>
  <c r="N20" i="1"/>
  <c r="N19" i="1"/>
  <c r="N18" i="1"/>
  <c r="N17" i="1"/>
  <c r="N16" i="1"/>
  <c r="N15" i="1"/>
  <c r="N14" i="1"/>
  <c r="O14" i="1" s="1"/>
  <c r="N13" i="1"/>
  <c r="O17" i="1" l="1"/>
  <c r="O25" i="1"/>
  <c r="O18" i="1"/>
  <c r="O22" i="1"/>
  <c r="O26" i="1"/>
  <c r="O30" i="1"/>
  <c r="K16" i="1"/>
  <c r="O16" i="1"/>
  <c r="O21" i="1"/>
  <c r="O29" i="1"/>
  <c r="O20" i="1"/>
  <c r="O28" i="1"/>
  <c r="O13" i="1"/>
  <c r="O15" i="1"/>
  <c r="O19" i="1"/>
  <c r="O23" i="1"/>
  <c r="O27" i="1"/>
  <c r="O31" i="1"/>
  <c r="O34" i="1" l="1"/>
  <c r="O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Alan</author>
  </authors>
  <commentList>
    <comment ref="A13" authorId="0" shapeId="0" xr:uid="{00000000-0006-0000-0000-000001000000}">
      <text>
        <r>
          <rPr>
            <b/>
            <sz val="9"/>
            <color indexed="81"/>
            <rFont val="Tahoma"/>
            <family val="2"/>
          </rPr>
          <t xml:space="preserve">Name
</t>
        </r>
      </text>
    </comment>
    <comment ref="A14" authorId="0" shapeId="0" xr:uid="{00000000-0006-0000-0000-000002000000}">
      <text>
        <r>
          <rPr>
            <sz val="9"/>
            <color indexed="81"/>
            <rFont val="Tahoma"/>
            <family val="2"/>
          </rPr>
          <t xml:space="preserve">Job Title
</t>
        </r>
      </text>
    </comment>
    <comment ref="A15" authorId="0" shapeId="0" xr:uid="{00000000-0006-0000-0000-000003000000}">
      <text>
        <r>
          <rPr>
            <sz val="9"/>
            <color indexed="81"/>
            <rFont val="Tahoma"/>
            <family val="2"/>
          </rPr>
          <t xml:space="preserve">Name
</t>
        </r>
      </text>
    </comment>
    <comment ref="A16" authorId="0" shapeId="0" xr:uid="{00000000-0006-0000-0000-000004000000}">
      <text>
        <r>
          <rPr>
            <sz val="9"/>
            <color indexed="81"/>
            <rFont val="Tahoma"/>
            <family val="2"/>
          </rPr>
          <t xml:space="preserve">Job Title
</t>
        </r>
      </text>
    </comment>
    <comment ref="A17" authorId="0" shapeId="0" xr:uid="{00000000-0006-0000-0000-000005000000}">
      <text>
        <r>
          <rPr>
            <sz val="9"/>
            <color indexed="81"/>
            <rFont val="Tahoma"/>
            <family val="2"/>
          </rPr>
          <t xml:space="preserve">Name
</t>
        </r>
      </text>
    </comment>
    <comment ref="A18" authorId="0" shapeId="0" xr:uid="{00000000-0006-0000-0000-000006000000}">
      <text>
        <r>
          <rPr>
            <sz val="9"/>
            <color indexed="81"/>
            <rFont val="Tahoma"/>
            <family val="2"/>
          </rPr>
          <t xml:space="preserve">Job Title
</t>
        </r>
      </text>
    </comment>
    <comment ref="A19" authorId="0" shapeId="0" xr:uid="{00000000-0006-0000-0000-000007000000}">
      <text>
        <r>
          <rPr>
            <sz val="9"/>
            <color indexed="81"/>
            <rFont val="Tahoma"/>
            <family val="2"/>
          </rPr>
          <t xml:space="preserve">Name
</t>
        </r>
      </text>
    </comment>
    <comment ref="A20" authorId="0" shapeId="0" xr:uid="{00000000-0006-0000-0000-000008000000}">
      <text>
        <r>
          <rPr>
            <sz val="9"/>
            <color indexed="81"/>
            <rFont val="Tahoma"/>
            <family val="2"/>
          </rPr>
          <t xml:space="preserve">Job Title
</t>
        </r>
      </text>
    </comment>
    <comment ref="A21" authorId="0" shapeId="0" xr:uid="{00000000-0006-0000-0000-000009000000}">
      <text>
        <r>
          <rPr>
            <sz val="9"/>
            <color indexed="81"/>
            <rFont val="Tahoma"/>
            <family val="2"/>
          </rPr>
          <t xml:space="preserve">Name
</t>
        </r>
      </text>
    </comment>
    <comment ref="A22" authorId="0" shapeId="0" xr:uid="{00000000-0006-0000-0000-00000A000000}">
      <text>
        <r>
          <rPr>
            <sz val="9"/>
            <color indexed="81"/>
            <rFont val="Tahoma"/>
            <family val="2"/>
          </rPr>
          <t xml:space="preserve">Job Title
</t>
        </r>
      </text>
    </comment>
    <comment ref="A23" authorId="0" shapeId="0" xr:uid="{00000000-0006-0000-0000-00000B000000}">
      <text>
        <r>
          <rPr>
            <sz val="9"/>
            <color indexed="81"/>
            <rFont val="Tahoma"/>
            <family val="2"/>
          </rPr>
          <t xml:space="preserve">Name
</t>
        </r>
      </text>
    </comment>
    <comment ref="A24" authorId="0" shapeId="0" xr:uid="{00000000-0006-0000-0000-00000C000000}">
      <text>
        <r>
          <rPr>
            <sz val="9"/>
            <color indexed="81"/>
            <rFont val="Tahoma"/>
            <family val="2"/>
          </rPr>
          <t xml:space="preserve">Job Title
</t>
        </r>
      </text>
    </comment>
    <comment ref="A25" authorId="0" shapeId="0" xr:uid="{00000000-0006-0000-0000-00000D000000}">
      <text>
        <r>
          <rPr>
            <sz val="9"/>
            <color indexed="81"/>
            <rFont val="Tahoma"/>
            <family val="2"/>
          </rPr>
          <t xml:space="preserve">Name
</t>
        </r>
      </text>
    </comment>
    <comment ref="A26" authorId="0" shapeId="0" xr:uid="{00000000-0006-0000-0000-00000E000000}">
      <text>
        <r>
          <rPr>
            <sz val="9"/>
            <color indexed="81"/>
            <rFont val="Tahoma"/>
            <family val="2"/>
          </rPr>
          <t xml:space="preserve">Job Title
</t>
        </r>
      </text>
    </comment>
    <comment ref="A27" authorId="0" shapeId="0" xr:uid="{00000000-0006-0000-0000-00000F000000}">
      <text>
        <r>
          <rPr>
            <sz val="9"/>
            <color indexed="81"/>
            <rFont val="Tahoma"/>
            <family val="2"/>
          </rPr>
          <t xml:space="preserve">Name
</t>
        </r>
      </text>
    </comment>
    <comment ref="A28" authorId="0" shapeId="0" xr:uid="{00000000-0006-0000-0000-000010000000}">
      <text>
        <r>
          <rPr>
            <sz val="9"/>
            <color indexed="81"/>
            <rFont val="Tahoma"/>
            <family val="2"/>
          </rPr>
          <t xml:space="preserve">Job Title
</t>
        </r>
      </text>
    </comment>
    <comment ref="A29" authorId="0" shapeId="0" xr:uid="{00000000-0006-0000-0000-000011000000}">
      <text>
        <r>
          <rPr>
            <sz val="9"/>
            <color indexed="81"/>
            <rFont val="Tahoma"/>
            <family val="2"/>
          </rPr>
          <t xml:space="preserve">Name
</t>
        </r>
      </text>
    </comment>
    <comment ref="A30" authorId="0" shapeId="0" xr:uid="{00000000-0006-0000-0000-000012000000}">
      <text>
        <r>
          <rPr>
            <sz val="9"/>
            <color indexed="81"/>
            <rFont val="Tahoma"/>
            <family val="2"/>
          </rPr>
          <t xml:space="preserve">Job Title
</t>
        </r>
      </text>
    </comment>
    <comment ref="A31" authorId="0" shapeId="0" xr:uid="{00000000-0006-0000-0000-000013000000}">
      <text>
        <r>
          <rPr>
            <sz val="9"/>
            <color indexed="81"/>
            <rFont val="Tahoma"/>
            <family val="2"/>
          </rPr>
          <t xml:space="preserve">Name
</t>
        </r>
      </text>
    </comment>
    <comment ref="A32" authorId="0" shapeId="0" xr:uid="{00000000-0006-0000-0000-000014000000}">
      <text>
        <r>
          <rPr>
            <sz val="9"/>
            <color indexed="81"/>
            <rFont val="Tahoma"/>
            <family val="2"/>
          </rPr>
          <t xml:space="preserve">Job Title
</t>
        </r>
      </text>
    </comment>
  </commentList>
</comments>
</file>

<file path=xl/sharedStrings.xml><?xml version="1.0" encoding="utf-8"?>
<sst xmlns="http://schemas.openxmlformats.org/spreadsheetml/2006/main" count="65" uniqueCount="46">
  <si>
    <t>Florida Atlantic University</t>
  </si>
  <si>
    <t>COSTS</t>
  </si>
  <si>
    <t>Date</t>
  </si>
  <si>
    <t>TOTAL HOURS</t>
  </si>
  <si>
    <t>HOURLY RATE</t>
  </si>
  <si>
    <t>BENEFIT RATE/HR</t>
  </si>
  <si>
    <t>TOTAL HOURLY RATE</t>
  </si>
  <si>
    <t>TOTAL COSTS</t>
  </si>
  <si>
    <t>O.T.</t>
  </si>
  <si>
    <t>REG</t>
  </si>
  <si>
    <t>Event Name</t>
  </si>
  <si>
    <t>Department</t>
  </si>
  <si>
    <t>Manager Signature</t>
  </si>
  <si>
    <t>______________________________________</t>
  </si>
  <si>
    <t>Description of Work</t>
  </si>
  <si>
    <t>Campus</t>
  </si>
  <si>
    <t>Building Number/Location</t>
  </si>
  <si>
    <t xml:space="preserve">DATES AND HOURS WORKED </t>
  </si>
  <si>
    <t>Sat</t>
  </si>
  <si>
    <t>Sun</t>
  </si>
  <si>
    <t>Mon</t>
  </si>
  <si>
    <t>Tues</t>
  </si>
  <si>
    <t>Wed</t>
  </si>
  <si>
    <t>Thurs</t>
  </si>
  <si>
    <t>Fri</t>
  </si>
  <si>
    <t>Name &amp; Job Title</t>
  </si>
  <si>
    <t>Hours</t>
  </si>
  <si>
    <t>Total Reg</t>
  </si>
  <si>
    <t>Total O.T.</t>
  </si>
  <si>
    <t>COVID 19</t>
  </si>
  <si>
    <t>Week Beginning Saturday</t>
  </si>
  <si>
    <t>Benefit Rate</t>
  </si>
  <si>
    <t>Boca Raton</t>
  </si>
  <si>
    <t>Jupiter</t>
  </si>
  <si>
    <t>Davie</t>
  </si>
  <si>
    <t>Sea Tech</t>
  </si>
  <si>
    <t>Harbor Beach</t>
  </si>
  <si>
    <t>Gumbo Limbo</t>
  </si>
  <si>
    <t>Pine Jog</t>
  </si>
  <si>
    <t>Column1</t>
  </si>
  <si>
    <t xml:space="preserve"> Unit Emergency Labor Tracking Form - Support Personnel</t>
  </si>
  <si>
    <t>Environmental Health &amp; Safety</t>
  </si>
  <si>
    <t>Risk Manager</t>
  </si>
  <si>
    <t>Owsley</t>
  </si>
  <si>
    <t>Building 69 - Campus Operations</t>
  </si>
  <si>
    <t>Monday - Created educational info on hand hygiene and distribtued to dorms. Wednesday assisted procurement in locating additional resources for student health services. Thursday assisted housing in directing students who were returning to the dorms. Friday assisted procurement department in locating needed supplies.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</si>
</sst>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m/d/yy;@"/>
    <numFmt numFmtId="165" formatCode="0.0%"/>
  </numFmts>
  <fonts count="7" x14ac:knownFonts="1">
    <font>
      <sz val="11"/>
      <color theme="1"/>
      <name val="Calibri"/>
      <family val="2"/>
      <scheme val="minor"/>
    </font>
    <font>
      <b/>
      <sz val="12"/>
      <color theme="1"/>
      <name val="Calibri"/>
      <family val="2"/>
      <scheme val="minor"/>
    </font>
    <font>
      <b/>
      <sz val="14"/>
      <color theme="1"/>
      <name val="Calibri"/>
      <family val="2"/>
      <scheme val="minor"/>
    </font>
    <font>
      <sz val="10"/>
      <color theme="1"/>
      <name val="Calibri"/>
      <family val="2"/>
      <scheme val="minor"/>
    </font>
    <font>
      <sz val="12"/>
      <color theme="1"/>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theme="4" tint="0.79998168889431442"/>
        <bgColor indexed="64"/>
      </patternFill>
    </fill>
  </fills>
  <borders count="42">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style="medium">
        <color indexed="64"/>
      </bottom>
      <diagonal/>
    </border>
    <border>
      <left/>
      <right/>
      <top/>
      <bottom style="double">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7">
    <xf numFmtId="0" fontId="0" fillId="0" borderId="0" xfId="0"/>
    <xf numFmtId="0" fontId="1" fillId="0" borderId="0" xfId="0" applyFont="1"/>
    <xf numFmtId="0" fontId="3" fillId="0" borderId="0" xfId="0" applyFont="1"/>
    <xf numFmtId="0" fontId="4" fillId="0" borderId="0" xfId="0" applyFont="1"/>
    <xf numFmtId="0" fontId="3" fillId="0" borderId="1" xfId="0" applyFont="1" applyBorder="1"/>
    <xf numFmtId="0" fontId="2" fillId="0" borderId="0" xfId="0" applyFont="1" applyAlignment="1">
      <alignment horizontal="centerContinuous"/>
    </xf>
    <xf numFmtId="0" fontId="0" fillId="0" borderId="0" xfId="0" applyAlignment="1">
      <alignment horizontal="centerContinuous"/>
    </xf>
    <xf numFmtId="0" fontId="4" fillId="0" borderId="4" xfId="0" applyFont="1" applyBorder="1" applyAlignment="1">
      <alignment horizontal="center"/>
    </xf>
    <xf numFmtId="0" fontId="2" fillId="0" borderId="0" xfId="0" applyFont="1" applyAlignment="1"/>
    <xf numFmtId="0" fontId="0" fillId="0" borderId="0" xfId="0" applyAlignment="1"/>
    <xf numFmtId="0" fontId="2" fillId="0" borderId="5" xfId="0" applyFont="1" applyBorder="1" applyAlignment="1"/>
    <xf numFmtId="0" fontId="0" fillId="0" borderId="2" xfId="0" applyBorder="1" applyAlignment="1"/>
    <xf numFmtId="0" fontId="2" fillId="0" borderId="7" xfId="0" applyFont="1" applyBorder="1" applyAlignment="1"/>
    <xf numFmtId="0" fontId="0" fillId="0" borderId="8" xfId="0" applyBorder="1" applyAlignment="1"/>
    <xf numFmtId="0" fontId="4" fillId="0" borderId="3" xfId="0" applyFont="1" applyBorder="1" applyAlignment="1">
      <alignment horizontal="center"/>
    </xf>
    <xf numFmtId="0" fontId="4" fillId="0" borderId="3" xfId="0" applyFont="1" applyBorder="1" applyAlignment="1" applyProtection="1">
      <alignment horizontal="center"/>
      <protection locked="0"/>
    </xf>
    <xf numFmtId="43" fontId="4" fillId="0" borderId="11" xfId="0" applyNumberFormat="1" applyFont="1" applyBorder="1" applyAlignment="1">
      <alignment horizontal="center"/>
    </xf>
    <xf numFmtId="43" fontId="4" fillId="0" borderId="3" xfId="0" applyNumberFormat="1" applyFont="1" applyBorder="1"/>
    <xf numFmtId="43" fontId="4" fillId="0" borderId="9" xfId="0" applyNumberFormat="1" applyFont="1" applyBorder="1"/>
    <xf numFmtId="0" fontId="4" fillId="0" borderId="0" xfId="0" applyFont="1" applyAlignment="1">
      <alignment horizontal="right"/>
    </xf>
    <xf numFmtId="0" fontId="4" fillId="0" borderId="0" xfId="0" applyFont="1" applyProtection="1">
      <protection locked="0"/>
    </xf>
    <xf numFmtId="43" fontId="4" fillId="0" borderId="3" xfId="0" applyNumberFormat="1" applyFont="1" applyBorder="1" applyProtection="1"/>
    <xf numFmtId="0" fontId="1" fillId="0" borderId="13" xfId="0" applyFont="1" applyBorder="1" applyAlignment="1">
      <alignment horizontal="center"/>
    </xf>
    <xf numFmtId="44" fontId="1" fillId="0" borderId="13" xfId="0" applyNumberFormat="1" applyFont="1" applyBorder="1"/>
    <xf numFmtId="0" fontId="4" fillId="0" borderId="15" xfId="0" applyFont="1" applyBorder="1" applyAlignment="1">
      <alignment horizontal="center" wrapText="1"/>
    </xf>
    <xf numFmtId="0" fontId="4" fillId="0" borderId="12" xfId="0" applyFont="1" applyBorder="1" applyProtection="1">
      <protection locked="0"/>
    </xf>
    <xf numFmtId="0" fontId="4" fillId="0" borderId="17" xfId="0" applyFont="1" applyBorder="1" applyAlignment="1">
      <alignment horizontal="center" wrapText="1"/>
    </xf>
    <xf numFmtId="0" fontId="4" fillId="0" borderId="16" xfId="0" applyFont="1" applyBorder="1" applyAlignment="1">
      <alignment horizontal="center" wrapText="1"/>
    </xf>
    <xf numFmtId="0" fontId="0" fillId="0" borderId="0" xfId="0" applyFill="1" applyBorder="1" applyAlignment="1" applyProtection="1">
      <protection locked="0"/>
    </xf>
    <xf numFmtId="0" fontId="0" fillId="2" borderId="5" xfId="0" applyFill="1" applyBorder="1" applyAlignment="1" applyProtection="1">
      <alignment horizontal="left"/>
      <protection locked="0"/>
    </xf>
    <xf numFmtId="0" fontId="0" fillId="2" borderId="2" xfId="0" applyFill="1" applyBorder="1" applyAlignment="1">
      <alignment horizontal="left"/>
    </xf>
    <xf numFmtId="0" fontId="0" fillId="0" borderId="7" xfId="0" applyBorder="1" applyAlignment="1" applyProtection="1">
      <alignment horizontal="left"/>
    </xf>
    <xf numFmtId="0" fontId="0" fillId="0" borderId="8" xfId="0" applyBorder="1" applyAlignment="1">
      <alignment horizontal="left"/>
    </xf>
    <xf numFmtId="0" fontId="3" fillId="0" borderId="0" xfId="0" applyFont="1" applyBorder="1"/>
    <xf numFmtId="0" fontId="1" fillId="0" borderId="0" xfId="0" applyFont="1" applyBorder="1"/>
    <xf numFmtId="0" fontId="4" fillId="0" borderId="14" xfId="0" applyFont="1" applyBorder="1" applyAlignment="1">
      <alignment horizontal="center" wrapText="1"/>
    </xf>
    <xf numFmtId="0" fontId="4" fillId="0" borderId="19" xfId="0" applyFont="1" applyBorder="1" applyAlignment="1">
      <alignment horizontal="center" wrapText="1"/>
    </xf>
    <xf numFmtId="0" fontId="4" fillId="0" borderId="22" xfId="0" applyFont="1" applyBorder="1" applyAlignment="1">
      <alignment horizontal="center" wrapText="1"/>
    </xf>
    <xf numFmtId="0" fontId="4" fillId="2" borderId="27" xfId="0" applyFont="1" applyFill="1" applyBorder="1" applyProtection="1">
      <protection locked="0"/>
    </xf>
    <xf numFmtId="0" fontId="4" fillId="0" borderId="4" xfId="0" applyFont="1" applyBorder="1" applyAlignment="1" applyProtection="1">
      <alignment horizontal="center"/>
      <protection locked="0"/>
    </xf>
    <xf numFmtId="0" fontId="1" fillId="0" borderId="28" xfId="0" applyFont="1" applyBorder="1" applyAlignment="1">
      <alignment horizontal="centerContinuous"/>
    </xf>
    <xf numFmtId="0" fontId="1" fillId="0" borderId="29" xfId="0" applyFont="1" applyBorder="1" applyAlignment="1">
      <alignment horizontal="centerContinuous"/>
    </xf>
    <xf numFmtId="0" fontId="1" fillId="0" borderId="17" xfId="0" applyFont="1" applyBorder="1" applyAlignment="1">
      <alignment horizontal="centerContinuous"/>
    </xf>
    <xf numFmtId="0" fontId="2" fillId="0" borderId="21" xfId="0" applyFont="1" applyBorder="1" applyAlignment="1">
      <alignment horizontal="center"/>
    </xf>
    <xf numFmtId="0" fontId="1" fillId="0" borderId="21" xfId="0" applyFont="1" applyBorder="1" applyAlignment="1">
      <alignment horizontal="center" vertical="center"/>
    </xf>
    <xf numFmtId="164" fontId="4" fillId="2" borderId="31" xfId="0" applyNumberFormat="1" applyFont="1" applyFill="1" applyBorder="1" applyAlignment="1" applyProtection="1">
      <alignment vertical="center"/>
      <protection locked="0"/>
    </xf>
    <xf numFmtId="0" fontId="4" fillId="0" borderId="30" xfId="0" applyFont="1" applyBorder="1" applyAlignment="1">
      <alignment horizontal="center" wrapText="1"/>
    </xf>
    <xf numFmtId="43" fontId="4" fillId="0" borderId="12" xfId="0" applyNumberFormat="1" applyFont="1" applyBorder="1" applyAlignment="1">
      <alignment horizontal="center"/>
    </xf>
    <xf numFmtId="43" fontId="4" fillId="0" borderId="4" xfId="0" applyNumberFormat="1" applyFont="1" applyBorder="1" applyProtection="1">
      <protection locked="0"/>
    </xf>
    <xf numFmtId="43" fontId="4" fillId="0" borderId="4" xfId="0" applyNumberFormat="1" applyFont="1" applyBorder="1" applyProtection="1"/>
    <xf numFmtId="43" fontId="4" fillId="0" borderId="4" xfId="0" applyNumberFormat="1" applyFont="1" applyBorder="1"/>
    <xf numFmtId="43" fontId="4" fillId="0" borderId="10" xfId="0" applyNumberFormat="1" applyFont="1" applyBorder="1"/>
    <xf numFmtId="0" fontId="4" fillId="0" borderId="33" xfId="0" applyFont="1" applyBorder="1" applyAlignment="1">
      <alignment horizontal="center"/>
    </xf>
    <xf numFmtId="0" fontId="4" fillId="2" borderId="33" xfId="0" applyFont="1" applyFill="1" applyBorder="1" applyAlignment="1" applyProtection="1">
      <alignment horizontal="center"/>
      <protection locked="0"/>
    </xf>
    <xf numFmtId="43" fontId="4" fillId="0" borderId="27" xfId="0" applyNumberFormat="1" applyFont="1" applyBorder="1" applyAlignment="1">
      <alignment horizontal="center"/>
    </xf>
    <xf numFmtId="43" fontId="4" fillId="0" borderId="34" xfId="0" applyNumberFormat="1" applyFont="1" applyBorder="1" applyAlignment="1">
      <alignment horizontal="center"/>
    </xf>
    <xf numFmtId="43" fontId="4" fillId="2" borderId="33" xfId="0" applyNumberFormat="1" applyFont="1" applyFill="1" applyBorder="1" applyProtection="1">
      <protection locked="0"/>
    </xf>
    <xf numFmtId="43" fontId="4" fillId="0" borderId="33" xfId="0" applyNumberFormat="1" applyFont="1" applyBorder="1" applyProtection="1"/>
    <xf numFmtId="43" fontId="4" fillId="0" borderId="33" xfId="0" applyNumberFormat="1" applyFont="1" applyBorder="1"/>
    <xf numFmtId="43" fontId="4" fillId="0" borderId="35" xfId="0" applyNumberFormat="1" applyFont="1" applyBorder="1"/>
    <xf numFmtId="0" fontId="4" fillId="2" borderId="20" xfId="0" applyFont="1" applyFill="1" applyBorder="1" applyProtection="1">
      <protection locked="0"/>
    </xf>
    <xf numFmtId="0" fontId="4" fillId="2" borderId="3" xfId="0" applyFont="1" applyFill="1" applyBorder="1" applyAlignment="1" applyProtection="1">
      <alignment horizontal="center"/>
      <protection locked="0"/>
    </xf>
    <xf numFmtId="0" fontId="4" fillId="0" borderId="33" xfId="0" applyFont="1" applyBorder="1" applyAlignment="1" applyProtection="1">
      <alignment horizontal="center"/>
      <protection locked="0"/>
    </xf>
    <xf numFmtId="43" fontId="4" fillId="0" borderId="33" xfId="0" applyNumberFormat="1" applyFont="1" applyBorder="1" applyProtection="1">
      <protection locked="0"/>
    </xf>
    <xf numFmtId="0" fontId="4" fillId="0" borderId="14" xfId="0" applyFont="1" applyBorder="1" applyProtection="1">
      <protection locked="0"/>
    </xf>
    <xf numFmtId="164" fontId="4" fillId="0" borderId="30" xfId="0" applyNumberFormat="1" applyFont="1" applyFill="1" applyBorder="1" applyAlignment="1" applyProtection="1">
      <alignment vertical="center"/>
    </xf>
    <xf numFmtId="0" fontId="4" fillId="0" borderId="15" xfId="0" applyFont="1" applyBorder="1" applyAlignment="1" applyProtection="1">
      <alignment horizontal="center"/>
    </xf>
    <xf numFmtId="0" fontId="4" fillId="0" borderId="16" xfId="0" applyFont="1" applyBorder="1" applyAlignment="1" applyProtection="1">
      <alignment horizontal="center"/>
    </xf>
    <xf numFmtId="0" fontId="4" fillId="0" borderId="38" xfId="0" applyFont="1" applyBorder="1" applyAlignment="1" applyProtection="1">
      <alignment horizontal="center"/>
    </xf>
    <xf numFmtId="0" fontId="4" fillId="0" borderId="27" xfId="0" applyFont="1" applyBorder="1" applyProtection="1">
      <protection locked="0"/>
    </xf>
    <xf numFmtId="43" fontId="4" fillId="0" borderId="30" xfId="0" applyNumberFormat="1" applyFont="1" applyBorder="1" applyAlignment="1" applyProtection="1">
      <alignment horizontal="center"/>
    </xf>
    <xf numFmtId="43" fontId="4" fillId="0" borderId="34" xfId="0" applyNumberFormat="1" applyFont="1" applyBorder="1" applyAlignment="1" applyProtection="1">
      <alignment horizontal="center"/>
    </xf>
    <xf numFmtId="43" fontId="4" fillId="0" borderId="32" xfId="0" applyNumberFormat="1" applyFont="1" applyBorder="1" applyAlignment="1" applyProtection="1">
      <alignment horizontal="center"/>
    </xf>
    <xf numFmtId="43" fontId="4" fillId="0" borderId="6" xfId="0" applyNumberFormat="1" applyFont="1" applyBorder="1" applyAlignment="1" applyProtection="1">
      <alignment horizontal="center"/>
    </xf>
    <xf numFmtId="0" fontId="2" fillId="0" borderId="0" xfId="0" applyFont="1" applyFill="1" applyBorder="1" applyAlignment="1">
      <alignment horizontal="centerContinuous"/>
    </xf>
    <xf numFmtId="0" fontId="0" fillId="0" borderId="8" xfId="0" applyBorder="1" applyAlignment="1">
      <alignment horizontal="centerContinuous"/>
    </xf>
    <xf numFmtId="165" fontId="0" fillId="0" borderId="41" xfId="0" applyNumberFormat="1" applyBorder="1" applyAlignment="1">
      <alignment horizontal="center"/>
    </xf>
    <xf numFmtId="0" fontId="0" fillId="0" borderId="7" xfId="0" applyBorder="1" applyAlignment="1">
      <alignment horizontal="centerContinuous"/>
    </xf>
    <xf numFmtId="0" fontId="1" fillId="0" borderId="23" xfId="0" applyFont="1" applyBorder="1" applyAlignment="1">
      <alignment horizontal="center"/>
    </xf>
    <xf numFmtId="0" fontId="1" fillId="0" borderId="24" xfId="0" applyFont="1" applyBorder="1" applyAlignment="1">
      <alignment horizontal="center"/>
    </xf>
    <xf numFmtId="0" fontId="1" fillId="0" borderId="25" xfId="0" applyFont="1" applyBorder="1" applyAlignment="1">
      <alignment horizontal="center"/>
    </xf>
    <xf numFmtId="0" fontId="1" fillId="0" borderId="20" xfId="0" applyFont="1" applyBorder="1" applyAlignment="1">
      <alignment horizontal="center"/>
    </xf>
    <xf numFmtId="0" fontId="1" fillId="0" borderId="1" xfId="0" applyFont="1" applyBorder="1" applyAlignment="1">
      <alignment horizontal="center"/>
    </xf>
    <xf numFmtId="0" fontId="1" fillId="0" borderId="26" xfId="0" applyFont="1" applyBorder="1" applyAlignment="1">
      <alignment horizontal="center"/>
    </xf>
    <xf numFmtId="0" fontId="1" fillId="0" borderId="0" xfId="0" applyFont="1" applyBorder="1" applyAlignment="1">
      <alignment horizontal="center"/>
    </xf>
    <xf numFmtId="0" fontId="4" fillId="0" borderId="36" xfId="0" applyFont="1" applyFill="1" applyBorder="1" applyAlignment="1" applyProtection="1">
      <alignment horizontal="center" wrapText="1"/>
      <protection locked="0"/>
    </xf>
    <xf numFmtId="0" fontId="4" fillId="0" borderId="14" xfId="0" applyFont="1" applyFill="1" applyBorder="1" applyAlignment="1" applyProtection="1">
      <alignment horizontal="center" wrapText="1"/>
      <protection locked="0"/>
    </xf>
    <xf numFmtId="0" fontId="4" fillId="0" borderId="37" xfId="0" applyFont="1" applyBorder="1" applyAlignment="1" applyProtection="1">
      <alignment wrapText="1"/>
      <protection locked="0"/>
    </xf>
    <xf numFmtId="0" fontId="4" fillId="0" borderId="19" xfId="0" applyFont="1" applyBorder="1" applyAlignment="1" applyProtection="1">
      <alignment wrapText="1"/>
      <protection locked="0"/>
    </xf>
    <xf numFmtId="0" fontId="4" fillId="0" borderId="18" xfId="0" applyFont="1" applyBorder="1" applyAlignment="1" applyProtection="1">
      <alignment wrapText="1"/>
      <protection locked="0"/>
    </xf>
    <xf numFmtId="0" fontId="4" fillId="2" borderId="36" xfId="0" applyFont="1" applyFill="1" applyBorder="1" applyAlignment="1" applyProtection="1">
      <alignment horizontal="center" wrapText="1"/>
      <protection locked="0"/>
    </xf>
    <xf numFmtId="0" fontId="4" fillId="2" borderId="14" xfId="0" applyFont="1" applyFill="1" applyBorder="1" applyAlignment="1" applyProtection="1">
      <alignment horizontal="center" wrapText="1"/>
      <protection locked="0"/>
    </xf>
    <xf numFmtId="0" fontId="4" fillId="2" borderId="37" xfId="0" applyFont="1" applyFill="1" applyBorder="1" applyAlignment="1" applyProtection="1">
      <alignment wrapText="1"/>
      <protection locked="0"/>
    </xf>
    <xf numFmtId="0" fontId="4" fillId="2" borderId="19" xfId="0" applyFont="1" applyFill="1" applyBorder="1" applyAlignment="1" applyProtection="1">
      <alignment wrapText="1"/>
      <protection locked="0"/>
    </xf>
    <xf numFmtId="0" fontId="4" fillId="0" borderId="39" xfId="0" applyFont="1" applyBorder="1" applyAlignment="1" applyProtection="1">
      <alignment wrapText="1"/>
      <protection locked="0"/>
    </xf>
    <xf numFmtId="0" fontId="4" fillId="0" borderId="22" xfId="0" applyFont="1" applyBorder="1" applyAlignment="1" applyProtection="1">
      <alignment wrapText="1"/>
      <protection locked="0"/>
    </xf>
    <xf numFmtId="0" fontId="4" fillId="0" borderId="40" xfId="0" applyFont="1" applyBorder="1" applyAlignment="1" applyProtection="1">
      <alignment wrapText="1"/>
      <protection locked="0"/>
    </xf>
  </cellXfs>
  <cellStyles count="1">
    <cellStyle name="Normal" xfId="0" builtinId="0"/>
  </cellStyles>
  <dxfs count="3">
    <dxf>
      <font>
        <b val="0"/>
        <i val="0"/>
        <strike val="0"/>
        <condense val="0"/>
        <extend val="0"/>
        <outline val="0"/>
        <shadow val="0"/>
        <u val="none"/>
        <vertAlign val="baseline"/>
        <sz val="12"/>
        <color theme="1"/>
        <name val="Calibri"/>
        <scheme val="minor"/>
      </font>
    </dxf>
    <dxf>
      <font>
        <b val="0"/>
        <i val="0"/>
        <strike val="0"/>
        <condense val="0"/>
        <extend val="0"/>
        <outline val="0"/>
        <shadow val="0"/>
        <u val="none"/>
        <vertAlign val="baseline"/>
        <sz val="12"/>
        <color theme="1"/>
        <name val="Calibri"/>
        <scheme val="minor"/>
      </font>
    </dxf>
    <dxf>
      <font>
        <b val="0"/>
        <i val="0"/>
        <strike val="0"/>
        <condense val="0"/>
        <extend val="0"/>
        <outline val="0"/>
        <shadow val="0"/>
        <u val="none"/>
        <vertAlign val="baseline"/>
        <sz val="12"/>
        <color theme="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0:A47" totalsRowShown="0" headerRowDxfId="2" dataDxfId="1">
  <autoFilter ref="A40:A47" xr:uid="{00000000-0009-0000-0100-000001000000}"/>
  <tableColumns count="1">
    <tableColumn id="1" xr3:uid="{00000000-0010-0000-0000-000001000000}" name="Column1"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39"/>
  <sheetViews>
    <sheetView tabSelected="1" workbookViewId="0">
      <pane ySplit="12" topLeftCell="A13" activePane="bottomLeft" state="frozen"/>
      <selection pane="bottomLeft" activeCell="T13" sqref="T12:T13"/>
    </sheetView>
  </sheetViews>
  <sheetFormatPr defaultRowHeight="15" x14ac:dyDescent="0.25"/>
  <cols>
    <col min="1" max="1" width="25.85546875" customWidth="1"/>
    <col min="3" max="7" width="8.42578125" customWidth="1"/>
    <col min="8" max="8" width="10" bestFit="1" customWidth="1"/>
    <col min="9" max="9" width="8.42578125" bestFit="1" customWidth="1"/>
    <col min="10" max="10" width="10.5703125" hidden="1" customWidth="1"/>
    <col min="11" max="11" width="13.5703125" customWidth="1"/>
    <col min="12" max="12" width="11.28515625" customWidth="1"/>
    <col min="13" max="13" width="11.140625" customWidth="1"/>
    <col min="14" max="14" width="10.5703125" customWidth="1"/>
    <col min="15" max="15" width="12.42578125" customWidth="1"/>
    <col min="16" max="16" width="14.5703125" customWidth="1"/>
    <col min="17" max="17" width="18" customWidth="1"/>
    <col min="18" max="18" width="29.28515625" customWidth="1"/>
  </cols>
  <sheetData>
    <row r="1" spans="1:18" ht="18.75" x14ac:dyDescent="0.3">
      <c r="A1" s="5" t="s">
        <v>0</v>
      </c>
      <c r="B1" s="6"/>
      <c r="C1" s="6"/>
      <c r="D1" s="6"/>
      <c r="E1" s="6"/>
      <c r="F1" s="6"/>
      <c r="G1" s="6"/>
      <c r="H1" s="6"/>
      <c r="I1" s="6"/>
      <c r="J1" s="6"/>
      <c r="K1" s="6"/>
      <c r="L1" s="6"/>
      <c r="M1" s="6"/>
      <c r="N1" s="6"/>
      <c r="O1" s="6"/>
    </row>
    <row r="2" spans="1:18" ht="18.75" x14ac:dyDescent="0.3">
      <c r="A2" s="5" t="s">
        <v>40</v>
      </c>
      <c r="B2" s="6"/>
      <c r="C2" s="6"/>
      <c r="D2" s="6"/>
      <c r="E2" s="6"/>
      <c r="F2" s="6"/>
      <c r="G2" s="6"/>
      <c r="H2" s="6"/>
      <c r="I2" s="6"/>
      <c r="J2" s="6"/>
      <c r="K2" s="6"/>
      <c r="L2" s="6"/>
      <c r="M2" s="6"/>
      <c r="N2" s="6"/>
      <c r="O2" s="6"/>
    </row>
    <row r="3" spans="1:18" ht="18.75" x14ac:dyDescent="0.3">
      <c r="A3" s="5"/>
      <c r="B3" s="6"/>
      <c r="C3" s="6"/>
      <c r="D3" s="6"/>
      <c r="E3" s="6"/>
      <c r="F3" s="6"/>
      <c r="G3" s="6"/>
      <c r="H3" s="6"/>
      <c r="I3" s="6"/>
      <c r="J3" s="6"/>
      <c r="K3" s="6"/>
      <c r="L3" s="6"/>
      <c r="M3" s="6"/>
      <c r="N3" s="6"/>
      <c r="O3" s="6"/>
    </row>
    <row r="4" spans="1:18" ht="18.75" x14ac:dyDescent="0.3">
      <c r="A4" s="8"/>
      <c r="B4" s="9"/>
      <c r="C4" s="9"/>
      <c r="D4" s="9"/>
      <c r="E4" s="9"/>
      <c r="F4" s="9"/>
      <c r="G4" s="9"/>
      <c r="H4" s="9"/>
      <c r="I4" s="9"/>
      <c r="J4" s="9"/>
      <c r="K4" s="9"/>
      <c r="L4" s="9"/>
      <c r="M4" s="9"/>
      <c r="N4" s="9"/>
      <c r="O4" s="28"/>
    </row>
    <row r="5" spans="1:18" ht="18.75" x14ac:dyDescent="0.3">
      <c r="A5" s="12" t="s">
        <v>10</v>
      </c>
      <c r="B5" s="13"/>
      <c r="C5" s="31" t="s">
        <v>29</v>
      </c>
      <c r="D5" s="32"/>
      <c r="E5" s="32"/>
      <c r="F5" s="32"/>
      <c r="G5" s="77" t="s">
        <v>31</v>
      </c>
      <c r="H5" s="75"/>
      <c r="I5" s="76">
        <v>0.42</v>
      </c>
      <c r="J5" s="28"/>
      <c r="K5" s="28"/>
      <c r="L5" s="28"/>
      <c r="M5" s="28"/>
      <c r="N5" s="28"/>
      <c r="O5" s="28"/>
    </row>
    <row r="6" spans="1:18" ht="18.75" x14ac:dyDescent="0.3">
      <c r="A6" s="10" t="s">
        <v>11</v>
      </c>
      <c r="B6" s="11"/>
      <c r="C6" s="29" t="s">
        <v>41</v>
      </c>
      <c r="D6" s="30"/>
      <c r="E6" s="30"/>
      <c r="F6" s="30"/>
      <c r="G6" s="30"/>
      <c r="H6" s="30"/>
      <c r="I6" s="30"/>
      <c r="J6" s="28"/>
      <c r="K6" s="28"/>
      <c r="L6" s="28"/>
      <c r="M6" s="28"/>
      <c r="N6" s="28"/>
      <c r="O6" s="28"/>
    </row>
    <row r="7" spans="1:18" ht="18.75" x14ac:dyDescent="0.3">
      <c r="A7" s="8"/>
      <c r="B7" s="9"/>
      <c r="C7" s="9"/>
      <c r="D7" s="9"/>
      <c r="E7" s="9"/>
      <c r="F7" s="9"/>
      <c r="G7" s="9"/>
      <c r="H7" s="9"/>
      <c r="I7" s="9"/>
      <c r="J7" s="9"/>
      <c r="K7" s="9"/>
      <c r="L7" s="9"/>
      <c r="M7" s="9"/>
      <c r="N7" s="9"/>
      <c r="O7" s="28"/>
    </row>
    <row r="8" spans="1:18" ht="19.5" thickBot="1" x14ac:dyDescent="0.35">
      <c r="A8" s="74" t="s">
        <v>30</v>
      </c>
      <c r="B8" s="6"/>
      <c r="C8" s="45">
        <v>43911</v>
      </c>
      <c r="D8" s="9"/>
      <c r="E8" s="9"/>
      <c r="F8" s="9"/>
      <c r="G8" s="9"/>
      <c r="H8" s="9"/>
      <c r="I8" s="9"/>
      <c r="J8" s="9"/>
      <c r="K8" s="9"/>
      <c r="L8" s="9"/>
      <c r="M8" s="9"/>
      <c r="N8" s="9"/>
      <c r="O8" s="9"/>
    </row>
    <row r="9" spans="1:18" s="2" customFormat="1" ht="14.25" thickTop="1" thickBot="1" x14ac:dyDescent="0.25">
      <c r="A9" s="33"/>
      <c r="B9" s="33"/>
      <c r="C9" s="4"/>
      <c r="D9" s="4"/>
      <c r="E9" s="4"/>
      <c r="F9" s="4"/>
      <c r="G9" s="4"/>
      <c r="H9" s="4"/>
      <c r="I9" s="4"/>
      <c r="J9" s="33"/>
      <c r="K9" s="33"/>
      <c r="L9" s="33"/>
      <c r="M9" s="33"/>
      <c r="N9" s="33"/>
      <c r="O9" s="33"/>
    </row>
    <row r="10" spans="1:18" s="1" customFormat="1" ht="16.5" thickBot="1" x14ac:dyDescent="0.3">
      <c r="A10" s="84"/>
      <c r="B10" s="34"/>
      <c r="C10" s="40" t="s">
        <v>17</v>
      </c>
      <c r="D10" s="41"/>
      <c r="E10" s="41"/>
      <c r="F10" s="41"/>
      <c r="G10" s="41"/>
      <c r="H10" s="41"/>
      <c r="I10" s="42"/>
      <c r="J10" s="78" t="s">
        <v>1</v>
      </c>
      <c r="K10" s="79"/>
      <c r="L10" s="79"/>
      <c r="M10" s="79"/>
      <c r="N10" s="79"/>
      <c r="O10" s="80"/>
    </row>
    <row r="11" spans="1:18" s="1" customFormat="1" ht="16.5" thickBot="1" x14ac:dyDescent="0.3">
      <c r="A11" s="84"/>
      <c r="B11" s="34"/>
      <c r="C11" s="66" t="s">
        <v>18</v>
      </c>
      <c r="D11" s="67" t="s">
        <v>19</v>
      </c>
      <c r="E11" s="67" t="s">
        <v>20</v>
      </c>
      <c r="F11" s="67" t="s">
        <v>21</v>
      </c>
      <c r="G11" s="67" t="s">
        <v>22</v>
      </c>
      <c r="H11" s="67" t="s">
        <v>23</v>
      </c>
      <c r="I11" s="68" t="s">
        <v>24</v>
      </c>
      <c r="J11" s="81"/>
      <c r="K11" s="82"/>
      <c r="L11" s="82"/>
      <c r="M11" s="82"/>
      <c r="N11" s="82"/>
      <c r="O11" s="83"/>
    </row>
    <row r="12" spans="1:18" s="3" customFormat="1" ht="46.5" customHeight="1" thickBot="1" x14ac:dyDescent="0.35">
      <c r="A12" s="43" t="s">
        <v>25</v>
      </c>
      <c r="B12" s="44" t="s">
        <v>2</v>
      </c>
      <c r="C12" s="65">
        <f>C8</f>
        <v>43911</v>
      </c>
      <c r="D12" s="65">
        <f>C12+1</f>
        <v>43912</v>
      </c>
      <c r="E12" s="65">
        <f t="shared" ref="E12:I12" si="0">D12+1</f>
        <v>43913</v>
      </c>
      <c r="F12" s="65">
        <f t="shared" si="0"/>
        <v>43914</v>
      </c>
      <c r="G12" s="65">
        <f t="shared" si="0"/>
        <v>43915</v>
      </c>
      <c r="H12" s="65">
        <f t="shared" si="0"/>
        <v>43916</v>
      </c>
      <c r="I12" s="65">
        <f t="shared" si="0"/>
        <v>43917</v>
      </c>
      <c r="J12" s="35" t="s">
        <v>26</v>
      </c>
      <c r="K12" s="46" t="s">
        <v>3</v>
      </c>
      <c r="L12" s="36" t="s">
        <v>4</v>
      </c>
      <c r="M12" s="36" t="s">
        <v>5</v>
      </c>
      <c r="N12" s="36" t="s">
        <v>6</v>
      </c>
      <c r="O12" s="37" t="s">
        <v>7</v>
      </c>
      <c r="P12" s="24" t="s">
        <v>15</v>
      </c>
      <c r="Q12" s="27" t="s">
        <v>16</v>
      </c>
      <c r="R12" s="26" t="s">
        <v>14</v>
      </c>
    </row>
    <row r="13" spans="1:18" s="3" customFormat="1" ht="24.95" customHeight="1" thickBot="1" x14ac:dyDescent="0.3">
      <c r="A13" s="38" t="s">
        <v>43</v>
      </c>
      <c r="B13" s="52" t="s">
        <v>9</v>
      </c>
      <c r="C13" s="53">
        <v>0</v>
      </c>
      <c r="D13" s="53">
        <v>0</v>
      </c>
      <c r="E13" s="53">
        <v>8</v>
      </c>
      <c r="F13" s="53">
        <v>8</v>
      </c>
      <c r="G13" s="53">
        <v>8</v>
      </c>
      <c r="H13" s="53">
        <v>8</v>
      </c>
      <c r="I13" s="53">
        <v>8</v>
      </c>
      <c r="J13" s="54">
        <f t="shared" ref="J13:J32" si="1">SUM(C13:I13)</f>
        <v>40</v>
      </c>
      <c r="K13" s="55">
        <f>J13</f>
        <v>40</v>
      </c>
      <c r="L13" s="56">
        <v>20</v>
      </c>
      <c r="M13" s="57">
        <f>ROUND(L13*$I$5,2)</f>
        <v>8.4</v>
      </c>
      <c r="N13" s="58">
        <f>+L13+M13</f>
        <v>28.4</v>
      </c>
      <c r="O13" s="59">
        <f>ROUND(J13*N13,2)</f>
        <v>1136</v>
      </c>
      <c r="P13" s="90" t="s">
        <v>32</v>
      </c>
      <c r="Q13" s="92" t="s">
        <v>44</v>
      </c>
      <c r="R13" s="92" t="s">
        <v>45</v>
      </c>
    </row>
    <row r="14" spans="1:18" s="3" customFormat="1" ht="24.95" customHeight="1" thickBot="1" x14ac:dyDescent="0.3">
      <c r="A14" s="60" t="s">
        <v>42</v>
      </c>
      <c r="B14" s="14" t="s">
        <v>8</v>
      </c>
      <c r="C14" s="61">
        <v>0</v>
      </c>
      <c r="D14" s="61">
        <v>0</v>
      </c>
      <c r="E14" s="61">
        <v>2</v>
      </c>
      <c r="F14" s="61">
        <v>0</v>
      </c>
      <c r="G14" s="61">
        <v>3</v>
      </c>
      <c r="H14" s="61">
        <v>2</v>
      </c>
      <c r="I14" s="61">
        <v>2</v>
      </c>
      <c r="J14" s="16">
        <f t="shared" si="1"/>
        <v>9</v>
      </c>
      <c r="K14" s="70">
        <f>IF(J14=0,0,IF(J13&lt;40,0,IF(J13&lt;40,J14-(40-J13),J14)))</f>
        <v>9</v>
      </c>
      <c r="L14" s="21">
        <f>L13*1.5</f>
        <v>30</v>
      </c>
      <c r="M14" s="57">
        <f>ROUND(L14*$I$5,2)</f>
        <v>12.6</v>
      </c>
      <c r="N14" s="17">
        <f t="shared" ref="N14:N32" si="2">+L14+M14</f>
        <v>42.6</v>
      </c>
      <c r="O14" s="18">
        <f t="shared" ref="O14:O32" si="3">ROUND(J14*N14,2)</f>
        <v>383.4</v>
      </c>
      <c r="P14" s="91"/>
      <c r="Q14" s="93"/>
      <c r="R14" s="93"/>
    </row>
    <row r="15" spans="1:18" s="3" customFormat="1" ht="24.95" customHeight="1" x14ac:dyDescent="0.25">
      <c r="A15" s="69"/>
      <c r="B15" s="52" t="s">
        <v>9</v>
      </c>
      <c r="C15" s="62"/>
      <c r="D15" s="62"/>
      <c r="E15" s="62"/>
      <c r="F15" s="62"/>
      <c r="G15" s="62"/>
      <c r="H15" s="62"/>
      <c r="I15" s="62"/>
      <c r="J15" s="54">
        <f t="shared" si="1"/>
        <v>0</v>
      </c>
      <c r="K15" s="71">
        <f>J15</f>
        <v>0</v>
      </c>
      <c r="L15" s="63"/>
      <c r="M15" s="57">
        <f t="shared" ref="M15:M32" si="4">ROUND(L15*$I$5,2)</f>
        <v>0</v>
      </c>
      <c r="N15" s="58">
        <f t="shared" si="2"/>
        <v>0</v>
      </c>
      <c r="O15" s="59">
        <f t="shared" si="3"/>
        <v>0</v>
      </c>
      <c r="P15" s="85"/>
      <c r="Q15" s="87"/>
      <c r="R15" s="87"/>
    </row>
    <row r="16" spans="1:18" s="3" customFormat="1" ht="24.95" customHeight="1" thickBot="1" x14ac:dyDescent="0.3">
      <c r="A16" s="64"/>
      <c r="B16" s="14" t="s">
        <v>8</v>
      </c>
      <c r="C16" s="15"/>
      <c r="D16" s="15"/>
      <c r="E16" s="15"/>
      <c r="F16" s="15"/>
      <c r="G16" s="15"/>
      <c r="H16" s="15"/>
      <c r="I16" s="15"/>
      <c r="J16" s="16">
        <f t="shared" si="1"/>
        <v>0</v>
      </c>
      <c r="K16" s="72">
        <f>IF(J16=0,0,IF(J15&lt;40,0,IF(J15&lt;40,J16-(40-J15),J16)))</f>
        <v>0</v>
      </c>
      <c r="L16" s="21">
        <f>L15*1.5</f>
        <v>0</v>
      </c>
      <c r="M16" s="21">
        <f t="shared" si="4"/>
        <v>0</v>
      </c>
      <c r="N16" s="17">
        <f t="shared" si="2"/>
        <v>0</v>
      </c>
      <c r="O16" s="18">
        <f t="shared" si="3"/>
        <v>0</v>
      </c>
      <c r="P16" s="86"/>
      <c r="Q16" s="88"/>
      <c r="R16" s="88"/>
    </row>
    <row r="17" spans="1:18" s="3" customFormat="1" ht="24.95" customHeight="1" x14ac:dyDescent="0.25">
      <c r="A17" s="69"/>
      <c r="B17" s="52" t="s">
        <v>9</v>
      </c>
      <c r="C17" s="62"/>
      <c r="D17" s="62"/>
      <c r="E17" s="62"/>
      <c r="F17" s="62"/>
      <c r="G17" s="62"/>
      <c r="H17" s="62"/>
      <c r="I17" s="62"/>
      <c r="J17" s="54">
        <f t="shared" si="1"/>
        <v>0</v>
      </c>
      <c r="K17" s="71">
        <f>J17</f>
        <v>0</v>
      </c>
      <c r="L17" s="63"/>
      <c r="M17" s="57">
        <f t="shared" si="4"/>
        <v>0</v>
      </c>
      <c r="N17" s="58">
        <f t="shared" si="2"/>
        <v>0</v>
      </c>
      <c r="O17" s="59">
        <f t="shared" si="3"/>
        <v>0</v>
      </c>
      <c r="P17" s="85"/>
      <c r="Q17" s="87"/>
      <c r="R17" s="94"/>
    </row>
    <row r="18" spans="1:18" s="3" customFormat="1" ht="24.95" customHeight="1" thickBot="1" x14ac:dyDescent="0.3">
      <c r="A18" s="64"/>
      <c r="B18" s="14" t="s">
        <v>8</v>
      </c>
      <c r="C18" s="15"/>
      <c r="D18" s="15"/>
      <c r="E18" s="15"/>
      <c r="F18" s="15"/>
      <c r="G18" s="15"/>
      <c r="H18" s="15"/>
      <c r="I18" s="15"/>
      <c r="J18" s="16">
        <f t="shared" si="1"/>
        <v>0</v>
      </c>
      <c r="K18" s="72">
        <f>IF(J18=0,0,IF(J17&lt;40,0,IF(J17&lt;40,J18-(40-J17),J18)))</f>
        <v>0</v>
      </c>
      <c r="L18" s="21">
        <f>L17*1.5</f>
        <v>0</v>
      </c>
      <c r="M18" s="21">
        <f t="shared" si="4"/>
        <v>0</v>
      </c>
      <c r="N18" s="17">
        <f t="shared" si="2"/>
        <v>0</v>
      </c>
      <c r="O18" s="18">
        <f t="shared" si="3"/>
        <v>0</v>
      </c>
      <c r="P18" s="86"/>
      <c r="Q18" s="88"/>
      <c r="R18" s="95"/>
    </row>
    <row r="19" spans="1:18" s="3" customFormat="1" ht="24.95" customHeight="1" x14ac:dyDescent="0.25">
      <c r="A19" s="69"/>
      <c r="B19" s="7" t="s">
        <v>9</v>
      </c>
      <c r="C19" s="39"/>
      <c r="D19" s="39"/>
      <c r="E19" s="39"/>
      <c r="F19" s="39"/>
      <c r="G19" s="39"/>
      <c r="H19" s="39"/>
      <c r="I19" s="39"/>
      <c r="J19" s="47">
        <f t="shared" si="1"/>
        <v>0</v>
      </c>
      <c r="K19" s="73">
        <f>J19</f>
        <v>0</v>
      </c>
      <c r="L19" s="48"/>
      <c r="M19" s="49">
        <f t="shared" si="4"/>
        <v>0</v>
      </c>
      <c r="N19" s="50">
        <f t="shared" si="2"/>
        <v>0</v>
      </c>
      <c r="O19" s="51">
        <f t="shared" si="3"/>
        <v>0</v>
      </c>
      <c r="P19" s="85"/>
      <c r="Q19" s="89"/>
      <c r="R19" s="96"/>
    </row>
    <row r="20" spans="1:18" s="3" customFormat="1" ht="24.95" customHeight="1" thickBot="1" x14ac:dyDescent="0.3">
      <c r="A20" s="64"/>
      <c r="B20" s="14" t="s">
        <v>8</v>
      </c>
      <c r="C20" s="15"/>
      <c r="D20" s="15"/>
      <c r="E20" s="15"/>
      <c r="F20" s="15"/>
      <c r="G20" s="15"/>
      <c r="H20" s="15"/>
      <c r="I20" s="15"/>
      <c r="J20" s="16">
        <f t="shared" si="1"/>
        <v>0</v>
      </c>
      <c r="K20" s="72">
        <f>IF(J20=0,0,IF(J19&lt;40,0,IF(J19&lt;40,J20-(40-J19),J20)))</f>
        <v>0</v>
      </c>
      <c r="L20" s="21">
        <f>L19*1.5</f>
        <v>0</v>
      </c>
      <c r="M20" s="21">
        <f t="shared" si="4"/>
        <v>0</v>
      </c>
      <c r="N20" s="17">
        <f t="shared" si="2"/>
        <v>0</v>
      </c>
      <c r="O20" s="18">
        <f t="shared" si="3"/>
        <v>0</v>
      </c>
      <c r="P20" s="86"/>
      <c r="Q20" s="88"/>
      <c r="R20" s="95"/>
    </row>
    <row r="21" spans="1:18" s="3" customFormat="1" ht="24.95" customHeight="1" x14ac:dyDescent="0.25">
      <c r="A21" s="69"/>
      <c r="B21" s="52" t="s">
        <v>9</v>
      </c>
      <c r="C21" s="62"/>
      <c r="D21" s="62"/>
      <c r="E21" s="62"/>
      <c r="F21" s="62"/>
      <c r="G21" s="62"/>
      <c r="H21" s="62"/>
      <c r="I21" s="62"/>
      <c r="J21" s="54">
        <f t="shared" si="1"/>
        <v>0</v>
      </c>
      <c r="K21" s="71">
        <f>J21</f>
        <v>0</v>
      </c>
      <c r="L21" s="63"/>
      <c r="M21" s="57">
        <f t="shared" si="4"/>
        <v>0</v>
      </c>
      <c r="N21" s="58">
        <f t="shared" si="2"/>
        <v>0</v>
      </c>
      <c r="O21" s="59">
        <f t="shared" si="3"/>
        <v>0</v>
      </c>
      <c r="P21" s="85"/>
      <c r="Q21" s="87"/>
      <c r="R21" s="94"/>
    </row>
    <row r="22" spans="1:18" s="3" customFormat="1" ht="24.95" customHeight="1" thickBot="1" x14ac:dyDescent="0.3">
      <c r="A22" s="64"/>
      <c r="B22" s="14" t="s">
        <v>8</v>
      </c>
      <c r="C22" s="15"/>
      <c r="D22" s="15"/>
      <c r="E22" s="15"/>
      <c r="F22" s="15"/>
      <c r="G22" s="15"/>
      <c r="H22" s="15"/>
      <c r="I22" s="15"/>
      <c r="J22" s="16">
        <f t="shared" si="1"/>
        <v>0</v>
      </c>
      <c r="K22" s="72">
        <f>IF(J22=0,0,IF(J21&lt;40,0,IF(J21&lt;40,J22-(40-J21),J22)))</f>
        <v>0</v>
      </c>
      <c r="L22" s="21">
        <f>L21*1.5</f>
        <v>0</v>
      </c>
      <c r="M22" s="21">
        <f t="shared" si="4"/>
        <v>0</v>
      </c>
      <c r="N22" s="17">
        <f t="shared" si="2"/>
        <v>0</v>
      </c>
      <c r="O22" s="18">
        <f t="shared" si="3"/>
        <v>0</v>
      </c>
      <c r="P22" s="86"/>
      <c r="Q22" s="88"/>
      <c r="R22" s="95"/>
    </row>
    <row r="23" spans="1:18" s="3" customFormat="1" ht="24.95" customHeight="1" x14ac:dyDescent="0.25">
      <c r="A23" s="69"/>
      <c r="B23" s="52" t="s">
        <v>9</v>
      </c>
      <c r="C23" s="62"/>
      <c r="D23" s="62"/>
      <c r="E23" s="62"/>
      <c r="F23" s="62"/>
      <c r="G23" s="62"/>
      <c r="H23" s="62"/>
      <c r="I23" s="62"/>
      <c r="J23" s="54">
        <f t="shared" si="1"/>
        <v>0</v>
      </c>
      <c r="K23" s="71">
        <f>J23</f>
        <v>0</v>
      </c>
      <c r="L23" s="63"/>
      <c r="M23" s="57">
        <f t="shared" si="4"/>
        <v>0</v>
      </c>
      <c r="N23" s="58">
        <f t="shared" si="2"/>
        <v>0</v>
      </c>
      <c r="O23" s="59">
        <f t="shared" si="3"/>
        <v>0</v>
      </c>
      <c r="P23" s="85"/>
      <c r="Q23" s="87"/>
      <c r="R23" s="94"/>
    </row>
    <row r="24" spans="1:18" s="3" customFormat="1" ht="24.95" customHeight="1" thickBot="1" x14ac:dyDescent="0.3">
      <c r="A24" s="64"/>
      <c r="B24" s="14" t="s">
        <v>8</v>
      </c>
      <c r="C24" s="15"/>
      <c r="D24" s="15"/>
      <c r="E24" s="15"/>
      <c r="F24" s="15"/>
      <c r="G24" s="15"/>
      <c r="H24" s="15"/>
      <c r="I24" s="15"/>
      <c r="J24" s="16">
        <f t="shared" si="1"/>
        <v>0</v>
      </c>
      <c r="K24" s="72">
        <f>IF(J24=0,0,IF(J23&lt;40,0,IF(J23&lt;40,J24-(40-J23),J24)))</f>
        <v>0</v>
      </c>
      <c r="L24" s="21">
        <f>L23*1.5</f>
        <v>0</v>
      </c>
      <c r="M24" s="21">
        <f t="shared" si="4"/>
        <v>0</v>
      </c>
      <c r="N24" s="17">
        <f t="shared" si="2"/>
        <v>0</v>
      </c>
      <c r="O24" s="18">
        <f t="shared" si="3"/>
        <v>0</v>
      </c>
      <c r="P24" s="86"/>
      <c r="Q24" s="88"/>
      <c r="R24" s="95"/>
    </row>
    <row r="25" spans="1:18" s="3" customFormat="1" ht="24.95" customHeight="1" x14ac:dyDescent="0.25">
      <c r="A25" s="69"/>
      <c r="B25" s="52" t="s">
        <v>9</v>
      </c>
      <c r="C25" s="62"/>
      <c r="D25" s="62"/>
      <c r="E25" s="62"/>
      <c r="F25" s="62"/>
      <c r="G25" s="62"/>
      <c r="H25" s="62"/>
      <c r="I25" s="62"/>
      <c r="J25" s="54">
        <f t="shared" si="1"/>
        <v>0</v>
      </c>
      <c r="K25" s="71">
        <f>J25</f>
        <v>0</v>
      </c>
      <c r="L25" s="63"/>
      <c r="M25" s="57">
        <f t="shared" si="4"/>
        <v>0</v>
      </c>
      <c r="N25" s="58">
        <f t="shared" si="2"/>
        <v>0</v>
      </c>
      <c r="O25" s="59">
        <f t="shared" si="3"/>
        <v>0</v>
      </c>
      <c r="P25" s="85"/>
      <c r="Q25" s="87"/>
      <c r="R25" s="94"/>
    </row>
    <row r="26" spans="1:18" s="3" customFormat="1" ht="24.95" customHeight="1" thickBot="1" x14ac:dyDescent="0.3">
      <c r="A26" s="64"/>
      <c r="B26" s="14" t="s">
        <v>8</v>
      </c>
      <c r="C26" s="15"/>
      <c r="D26" s="15"/>
      <c r="E26" s="15"/>
      <c r="F26" s="15"/>
      <c r="G26" s="15"/>
      <c r="H26" s="15"/>
      <c r="I26" s="15"/>
      <c r="J26" s="16">
        <f t="shared" si="1"/>
        <v>0</v>
      </c>
      <c r="K26" s="72">
        <f>IF(J26=0,0,IF(J25&lt;40,0,IF(J25&lt;40,J26-(40-J25),J26)))</f>
        <v>0</v>
      </c>
      <c r="L26" s="21">
        <f>L25*1.5</f>
        <v>0</v>
      </c>
      <c r="M26" s="21">
        <f t="shared" si="4"/>
        <v>0</v>
      </c>
      <c r="N26" s="17">
        <f t="shared" si="2"/>
        <v>0</v>
      </c>
      <c r="O26" s="18">
        <f t="shared" si="3"/>
        <v>0</v>
      </c>
      <c r="P26" s="86"/>
      <c r="Q26" s="88"/>
      <c r="R26" s="95"/>
    </row>
    <row r="27" spans="1:18" s="3" customFormat="1" ht="24.95" customHeight="1" x14ac:dyDescent="0.25">
      <c r="A27" s="69"/>
      <c r="B27" s="52" t="s">
        <v>9</v>
      </c>
      <c r="C27" s="62"/>
      <c r="D27" s="62"/>
      <c r="E27" s="62"/>
      <c r="F27" s="62"/>
      <c r="G27" s="62"/>
      <c r="H27" s="62"/>
      <c r="I27" s="62"/>
      <c r="J27" s="54">
        <f t="shared" si="1"/>
        <v>0</v>
      </c>
      <c r="K27" s="71">
        <f>J27</f>
        <v>0</v>
      </c>
      <c r="L27" s="63"/>
      <c r="M27" s="57">
        <f t="shared" si="4"/>
        <v>0</v>
      </c>
      <c r="N27" s="58">
        <f t="shared" si="2"/>
        <v>0</v>
      </c>
      <c r="O27" s="59">
        <f t="shared" si="3"/>
        <v>0</v>
      </c>
      <c r="P27" s="85"/>
      <c r="Q27" s="87"/>
      <c r="R27" s="94"/>
    </row>
    <row r="28" spans="1:18" s="3" customFormat="1" ht="24.95" customHeight="1" thickBot="1" x14ac:dyDescent="0.3">
      <c r="A28" s="64"/>
      <c r="B28" s="14" t="s">
        <v>8</v>
      </c>
      <c r="C28" s="15"/>
      <c r="D28" s="15"/>
      <c r="E28" s="15"/>
      <c r="F28" s="15"/>
      <c r="G28" s="15"/>
      <c r="H28" s="15"/>
      <c r="I28" s="15"/>
      <c r="J28" s="16">
        <f t="shared" si="1"/>
        <v>0</v>
      </c>
      <c r="K28" s="72">
        <f>IF(J28=0,0,IF(J27&lt;40,0,IF(J27&lt;40,J28-(40-J27),J28)))</f>
        <v>0</v>
      </c>
      <c r="L28" s="21">
        <f>L27*1.5</f>
        <v>0</v>
      </c>
      <c r="M28" s="21">
        <f t="shared" si="4"/>
        <v>0</v>
      </c>
      <c r="N28" s="17">
        <f t="shared" si="2"/>
        <v>0</v>
      </c>
      <c r="O28" s="18">
        <f t="shared" si="3"/>
        <v>0</v>
      </c>
      <c r="P28" s="86"/>
      <c r="Q28" s="88"/>
      <c r="R28" s="95"/>
    </row>
    <row r="29" spans="1:18" s="3" customFormat="1" ht="24.95" customHeight="1" x14ac:dyDescent="0.25">
      <c r="A29" s="69"/>
      <c r="B29" s="52" t="s">
        <v>9</v>
      </c>
      <c r="C29" s="62"/>
      <c r="D29" s="62"/>
      <c r="E29" s="62"/>
      <c r="F29" s="62"/>
      <c r="G29" s="62"/>
      <c r="H29" s="62"/>
      <c r="I29" s="62"/>
      <c r="J29" s="54">
        <f t="shared" si="1"/>
        <v>0</v>
      </c>
      <c r="K29" s="71">
        <f>J29</f>
        <v>0</v>
      </c>
      <c r="L29" s="63"/>
      <c r="M29" s="57">
        <f t="shared" si="4"/>
        <v>0</v>
      </c>
      <c r="N29" s="58">
        <f t="shared" si="2"/>
        <v>0</v>
      </c>
      <c r="O29" s="59">
        <f t="shared" si="3"/>
        <v>0</v>
      </c>
      <c r="P29" s="85"/>
      <c r="Q29" s="87"/>
      <c r="R29" s="94"/>
    </row>
    <row r="30" spans="1:18" s="3" customFormat="1" ht="24.95" customHeight="1" thickBot="1" x14ac:dyDescent="0.3">
      <c r="A30" s="64"/>
      <c r="B30" s="14" t="s">
        <v>8</v>
      </c>
      <c r="C30" s="15"/>
      <c r="D30" s="15"/>
      <c r="E30" s="15"/>
      <c r="F30" s="15"/>
      <c r="G30" s="15"/>
      <c r="H30" s="15"/>
      <c r="I30" s="15"/>
      <c r="J30" s="16">
        <f t="shared" si="1"/>
        <v>0</v>
      </c>
      <c r="K30" s="72">
        <f>IF(J30=0,0,IF(J29&lt;40,0,IF(J29&lt;40,J30-(40-J29),J30)))</f>
        <v>0</v>
      </c>
      <c r="L30" s="21">
        <f>L29*1.5</f>
        <v>0</v>
      </c>
      <c r="M30" s="21">
        <f t="shared" si="4"/>
        <v>0</v>
      </c>
      <c r="N30" s="17">
        <f t="shared" si="2"/>
        <v>0</v>
      </c>
      <c r="O30" s="18">
        <f t="shared" si="3"/>
        <v>0</v>
      </c>
      <c r="P30" s="86"/>
      <c r="Q30" s="88"/>
      <c r="R30" s="95"/>
    </row>
    <row r="31" spans="1:18" s="3" customFormat="1" ht="24.95" customHeight="1" x14ac:dyDescent="0.25">
      <c r="A31" s="69"/>
      <c r="B31" s="7" t="s">
        <v>9</v>
      </c>
      <c r="C31" s="39"/>
      <c r="D31" s="39"/>
      <c r="E31" s="39"/>
      <c r="F31" s="39"/>
      <c r="G31" s="39"/>
      <c r="H31" s="39"/>
      <c r="I31" s="39"/>
      <c r="J31" s="47">
        <f t="shared" si="1"/>
        <v>0</v>
      </c>
      <c r="K31" s="73">
        <f>J31</f>
        <v>0</v>
      </c>
      <c r="L31" s="48"/>
      <c r="M31" s="49">
        <f t="shared" si="4"/>
        <v>0</v>
      </c>
      <c r="N31" s="50">
        <f t="shared" si="2"/>
        <v>0</v>
      </c>
      <c r="O31" s="51">
        <f t="shared" si="3"/>
        <v>0</v>
      </c>
      <c r="P31" s="85"/>
      <c r="Q31" s="89"/>
      <c r="R31" s="89"/>
    </row>
    <row r="32" spans="1:18" s="3" customFormat="1" ht="24.95" customHeight="1" thickBot="1" x14ac:dyDescent="0.3">
      <c r="A32" s="25"/>
      <c r="B32" s="14" t="s">
        <v>8</v>
      </c>
      <c r="C32" s="15"/>
      <c r="D32" s="15"/>
      <c r="E32" s="15"/>
      <c r="F32" s="15"/>
      <c r="G32" s="15"/>
      <c r="H32" s="15"/>
      <c r="I32" s="15"/>
      <c r="J32" s="16">
        <f t="shared" si="1"/>
        <v>0</v>
      </c>
      <c r="K32" s="21">
        <f>IF(J32=0,0,IF(J31&lt;40,0,IF(J31&lt;40,J32-(40-J31),J32)))</f>
        <v>0</v>
      </c>
      <c r="L32" s="21">
        <f>L31*1.5</f>
        <v>0</v>
      </c>
      <c r="M32" s="21">
        <f t="shared" si="4"/>
        <v>0</v>
      </c>
      <c r="N32" s="17">
        <f t="shared" si="2"/>
        <v>0</v>
      </c>
      <c r="O32" s="18">
        <f t="shared" si="3"/>
        <v>0</v>
      </c>
      <c r="P32" s="86"/>
      <c r="Q32" s="88"/>
      <c r="R32" s="88"/>
    </row>
    <row r="33" spans="1:15" s="3" customFormat="1" ht="16.5" thickBot="1" x14ac:dyDescent="0.3">
      <c r="N33" s="22" t="s">
        <v>27</v>
      </c>
      <c r="O33" s="23">
        <f>+O13+O15+O17+O19+O21+O23+O25+O27+O29+O31</f>
        <v>1136</v>
      </c>
    </row>
    <row r="34" spans="1:15" s="3" customFormat="1" ht="17.25" thickTop="1" thickBot="1" x14ac:dyDescent="0.3">
      <c r="A34" s="19" t="s">
        <v>12</v>
      </c>
      <c r="B34" s="20" t="s">
        <v>13</v>
      </c>
      <c r="C34" s="20"/>
      <c r="D34" s="20"/>
      <c r="E34" s="20"/>
      <c r="F34" s="20"/>
      <c r="G34" s="20"/>
      <c r="H34" s="20"/>
      <c r="I34" s="20"/>
      <c r="J34" s="20"/>
      <c r="K34" s="20"/>
      <c r="L34" s="20"/>
      <c r="M34" s="20"/>
      <c r="N34" s="22" t="s">
        <v>28</v>
      </c>
      <c r="O34" s="23">
        <f>+O14+O16+O18+O20+O22+O24+O26+O28+O30+O32</f>
        <v>383.4</v>
      </c>
    </row>
    <row r="35" spans="1:15" s="3" customFormat="1" ht="16.5" thickTop="1" x14ac:dyDescent="0.25"/>
    <row r="36" spans="1:15" s="3" customFormat="1" ht="15.75" x14ac:dyDescent="0.25"/>
    <row r="37" spans="1:15" s="3" customFormat="1" ht="15.75" x14ac:dyDescent="0.25"/>
    <row r="38" spans="1:15" s="3" customFormat="1" ht="15.75" x14ac:dyDescent="0.25"/>
    <row r="39" spans="1:15" s="3" customFormat="1" ht="15.75" x14ac:dyDescent="0.25"/>
    <row r="40" spans="1:15" s="3" customFormat="1" ht="15.75" x14ac:dyDescent="0.25">
      <c r="A40" s="3" t="s">
        <v>39</v>
      </c>
    </row>
    <row r="41" spans="1:15" s="3" customFormat="1" ht="15.75" x14ac:dyDescent="0.25">
      <c r="A41" s="3" t="s">
        <v>32</v>
      </c>
    </row>
    <row r="42" spans="1:15" s="3" customFormat="1" ht="15.75" x14ac:dyDescent="0.25">
      <c r="A42" s="3" t="s">
        <v>33</v>
      </c>
    </row>
    <row r="43" spans="1:15" s="3" customFormat="1" ht="15.75" x14ac:dyDescent="0.25">
      <c r="A43" s="3" t="s">
        <v>34</v>
      </c>
    </row>
    <row r="44" spans="1:15" s="3" customFormat="1" ht="15.75" x14ac:dyDescent="0.25">
      <c r="A44" s="3" t="s">
        <v>35</v>
      </c>
    </row>
    <row r="45" spans="1:15" s="3" customFormat="1" ht="15.75" x14ac:dyDescent="0.25">
      <c r="A45" s="3" t="s">
        <v>36</v>
      </c>
    </row>
    <row r="46" spans="1:15" s="3" customFormat="1" ht="15.75" x14ac:dyDescent="0.25">
      <c r="A46" s="3" t="s">
        <v>37</v>
      </c>
    </row>
    <row r="47" spans="1:15" s="3" customFormat="1" ht="15.75" x14ac:dyDescent="0.25">
      <c r="A47" s="3" t="s">
        <v>38</v>
      </c>
    </row>
    <row r="48" spans="1:15" s="3" customFormat="1" ht="15.75" x14ac:dyDescent="0.25"/>
    <row r="49" s="3" customFormat="1" ht="15.75" x14ac:dyDescent="0.25"/>
    <row r="50" s="3" customFormat="1" ht="15.75" x14ac:dyDescent="0.25"/>
    <row r="51" s="3" customFormat="1" ht="15.75" x14ac:dyDescent="0.25"/>
    <row r="52" s="3" customFormat="1" ht="15.75" x14ac:dyDescent="0.25"/>
    <row r="53" s="3" customFormat="1" ht="15.75" x14ac:dyDescent="0.25"/>
    <row r="54" s="3" customFormat="1" ht="15.75" x14ac:dyDescent="0.25"/>
    <row r="55" s="3" customFormat="1" ht="15.75" x14ac:dyDescent="0.25"/>
    <row r="56" s="3" customFormat="1" ht="15.75" x14ac:dyDescent="0.25"/>
    <row r="57" s="3" customFormat="1" ht="15.75" x14ac:dyDescent="0.25"/>
    <row r="58" s="3" customFormat="1" ht="15.75" x14ac:dyDescent="0.25"/>
    <row r="59" s="3" customFormat="1" ht="15.75" x14ac:dyDescent="0.25"/>
    <row r="60" s="3" customFormat="1" ht="15.75" x14ac:dyDescent="0.25"/>
    <row r="61" s="3" customFormat="1" ht="15.75" x14ac:dyDescent="0.25"/>
    <row r="62" s="3" customFormat="1" ht="15.75" x14ac:dyDescent="0.25"/>
    <row r="63" s="2" customFormat="1" ht="12.75" x14ac:dyDescent="0.2"/>
    <row r="64" s="2" customFormat="1" ht="12.75" x14ac:dyDescent="0.2"/>
    <row r="65" s="2" customFormat="1" ht="12.75" x14ac:dyDescent="0.2"/>
    <row r="66" s="2" customFormat="1" ht="12.75" x14ac:dyDescent="0.2"/>
    <row r="67" s="2" customFormat="1" ht="12.75" x14ac:dyDescent="0.2"/>
    <row r="68" s="2" customFormat="1" ht="12.75" x14ac:dyDescent="0.2"/>
    <row r="69" s="2" customFormat="1" ht="12.75" x14ac:dyDescent="0.2"/>
    <row r="70" s="2" customFormat="1" ht="12.75" x14ac:dyDescent="0.2"/>
    <row r="71" s="2" customFormat="1" ht="12.75" x14ac:dyDescent="0.2"/>
    <row r="72" s="2" customFormat="1" ht="12.75" x14ac:dyDescent="0.2"/>
    <row r="73" s="2" customFormat="1" ht="12.75" x14ac:dyDescent="0.2"/>
    <row r="74" s="2" customFormat="1" ht="12.75" x14ac:dyDescent="0.2"/>
    <row r="75" s="2" customFormat="1" ht="12.75" x14ac:dyDescent="0.2"/>
    <row r="76" s="2" customFormat="1" ht="12.75" x14ac:dyDescent="0.2"/>
    <row r="77" s="2" customFormat="1" ht="12.75" x14ac:dyDescent="0.2"/>
    <row r="78" s="2" customFormat="1" ht="12.75" x14ac:dyDescent="0.2"/>
    <row r="79" s="2" customFormat="1" ht="12.75" x14ac:dyDescent="0.2"/>
    <row r="80" s="2" customFormat="1" ht="12.75" x14ac:dyDescent="0.2"/>
    <row r="81" s="2" customFormat="1" ht="12.75" x14ac:dyDescent="0.2"/>
    <row r="82" s="2" customFormat="1" ht="12.75" x14ac:dyDescent="0.2"/>
    <row r="83" s="2" customFormat="1" ht="12.75" x14ac:dyDescent="0.2"/>
    <row r="84" s="2" customFormat="1" ht="12.75" x14ac:dyDescent="0.2"/>
    <row r="85" s="2" customFormat="1" ht="12.75" x14ac:dyDescent="0.2"/>
    <row r="86" s="2" customFormat="1" ht="12.75" x14ac:dyDescent="0.2"/>
    <row r="87" s="2" customFormat="1" ht="12.75" x14ac:dyDescent="0.2"/>
    <row r="88" s="2" customFormat="1" ht="12.75" x14ac:dyDescent="0.2"/>
    <row r="89" s="2" customFormat="1" ht="12.75" x14ac:dyDescent="0.2"/>
    <row r="90" s="2" customFormat="1" ht="12.75" x14ac:dyDescent="0.2"/>
    <row r="91" s="2" customFormat="1" ht="12.75" x14ac:dyDescent="0.2"/>
    <row r="92" s="2" customFormat="1" ht="12.75" x14ac:dyDescent="0.2"/>
    <row r="93" s="2" customFormat="1" ht="12.75" x14ac:dyDescent="0.2"/>
    <row r="94" s="2" customFormat="1" ht="12.75" x14ac:dyDescent="0.2"/>
    <row r="95" s="2" customFormat="1" ht="12.75" x14ac:dyDescent="0.2"/>
    <row r="96" s="2" customFormat="1" ht="12.75" x14ac:dyDescent="0.2"/>
    <row r="97" s="2" customFormat="1" ht="12.75" x14ac:dyDescent="0.2"/>
    <row r="98" s="2" customFormat="1" ht="12.75" x14ac:dyDescent="0.2"/>
    <row r="99" s="2" customFormat="1" ht="12.75" x14ac:dyDescent="0.2"/>
    <row r="100" s="2" customFormat="1" ht="12.75" x14ac:dyDescent="0.2"/>
    <row r="101" s="2" customFormat="1" ht="12.75" x14ac:dyDescent="0.2"/>
    <row r="102" s="2" customFormat="1" ht="12.75" x14ac:dyDescent="0.2"/>
    <row r="103" s="2" customFormat="1" ht="12.75" x14ac:dyDescent="0.2"/>
    <row r="104" s="2" customFormat="1" ht="12.75" x14ac:dyDescent="0.2"/>
    <row r="105" s="2" customFormat="1" ht="12.75" x14ac:dyDescent="0.2"/>
    <row r="106" s="2" customFormat="1" ht="12.75" x14ac:dyDescent="0.2"/>
    <row r="107" s="2" customFormat="1" ht="12.75" x14ac:dyDescent="0.2"/>
    <row r="108" s="2" customFormat="1" ht="12.75" x14ac:dyDescent="0.2"/>
    <row r="109" s="2" customFormat="1" ht="12.75" x14ac:dyDescent="0.2"/>
    <row r="110" s="2" customFormat="1" ht="12.75" x14ac:dyDescent="0.2"/>
    <row r="111" s="2" customFormat="1" ht="12.75" x14ac:dyDescent="0.2"/>
    <row r="112" s="2" customFormat="1" ht="12.75" x14ac:dyDescent="0.2"/>
    <row r="113" s="2" customFormat="1" ht="12.75" x14ac:dyDescent="0.2"/>
    <row r="114" s="2" customFormat="1" ht="12.75" x14ac:dyDescent="0.2"/>
    <row r="115" s="2" customFormat="1" ht="12.75" x14ac:dyDescent="0.2"/>
    <row r="116" s="2" customFormat="1" ht="12.75" x14ac:dyDescent="0.2"/>
    <row r="117" s="2" customFormat="1" ht="12.75" x14ac:dyDescent="0.2"/>
    <row r="118" s="2" customFormat="1" ht="12.75" x14ac:dyDescent="0.2"/>
    <row r="119" s="2" customFormat="1" ht="12.75" x14ac:dyDescent="0.2"/>
    <row r="120" s="2" customFormat="1" ht="12.75" x14ac:dyDescent="0.2"/>
    <row r="121" s="2" customFormat="1" ht="12.75" x14ac:dyDescent="0.2"/>
    <row r="122" s="2" customFormat="1" ht="12.75" x14ac:dyDescent="0.2"/>
    <row r="123" s="2" customFormat="1" ht="12.75" x14ac:dyDescent="0.2"/>
    <row r="124" s="2" customFormat="1" ht="12.75" x14ac:dyDescent="0.2"/>
    <row r="125" s="2" customFormat="1" ht="12.75" x14ac:dyDescent="0.2"/>
    <row r="126" s="2" customFormat="1" ht="12.75" x14ac:dyDescent="0.2"/>
    <row r="127" s="2" customFormat="1" ht="12.75" x14ac:dyDescent="0.2"/>
    <row r="128" s="2" customFormat="1" ht="12.75" x14ac:dyDescent="0.2"/>
    <row r="129" s="2" customFormat="1" ht="12.75" x14ac:dyDescent="0.2"/>
    <row r="130" s="2" customFormat="1" ht="12.75" x14ac:dyDescent="0.2"/>
    <row r="131" s="2" customFormat="1" ht="12.75" x14ac:dyDescent="0.2"/>
    <row r="132" s="2" customFormat="1" ht="12.75" x14ac:dyDescent="0.2"/>
    <row r="133" s="2" customFormat="1" ht="12.75" x14ac:dyDescent="0.2"/>
    <row r="134" s="2" customFormat="1" ht="12.75" x14ac:dyDescent="0.2"/>
    <row r="135" s="2" customFormat="1" ht="12.75" x14ac:dyDescent="0.2"/>
    <row r="136" s="2" customFormat="1" ht="12.75" x14ac:dyDescent="0.2"/>
    <row r="137" s="2" customFormat="1" ht="12.75" x14ac:dyDescent="0.2"/>
    <row r="138" s="2" customFormat="1" ht="12.75" x14ac:dyDescent="0.2"/>
    <row r="139" s="2" customFormat="1" ht="12.75" x14ac:dyDescent="0.2"/>
  </sheetData>
  <sheetProtection sheet="1" objects="1" scenarios="1"/>
  <mergeCells count="32">
    <mergeCell ref="R23:R24"/>
    <mergeCell ref="R25:R26"/>
    <mergeCell ref="R27:R28"/>
    <mergeCell ref="R29:R30"/>
    <mergeCell ref="R31:R32"/>
    <mergeCell ref="R13:R14"/>
    <mergeCell ref="R15:R16"/>
    <mergeCell ref="R17:R18"/>
    <mergeCell ref="R19:R20"/>
    <mergeCell ref="R21:R22"/>
    <mergeCell ref="Q23:Q24"/>
    <mergeCell ref="P13:P14"/>
    <mergeCell ref="P15:P16"/>
    <mergeCell ref="P17:P18"/>
    <mergeCell ref="P19:P20"/>
    <mergeCell ref="P21:P22"/>
    <mergeCell ref="Q13:Q14"/>
    <mergeCell ref="Q15:Q16"/>
    <mergeCell ref="Q17:Q18"/>
    <mergeCell ref="Q19:Q20"/>
    <mergeCell ref="Q21:Q22"/>
    <mergeCell ref="P31:P32"/>
    <mergeCell ref="Q25:Q26"/>
    <mergeCell ref="Q27:Q28"/>
    <mergeCell ref="Q29:Q30"/>
    <mergeCell ref="Q31:Q32"/>
    <mergeCell ref="J10:O11"/>
    <mergeCell ref="A10:A11"/>
    <mergeCell ref="P25:P26"/>
    <mergeCell ref="P27:P28"/>
    <mergeCell ref="P29:P30"/>
    <mergeCell ref="P23:P24"/>
  </mergeCells>
  <dataValidations count="1">
    <dataValidation type="list" allowBlank="1" showInputMessage="1" showErrorMessage="1" sqref="P13:P32" xr:uid="{00000000-0002-0000-0000-000000000000}">
      <formula1>$A$41:$A$47</formula1>
    </dataValidation>
  </dataValidations>
  <pageMargins left="0.45" right="0.45" top="0.75" bottom="0.75" header="0.3" footer="0.3"/>
  <pageSetup scale="59" orientation="landscape" r:id="rId1"/>
  <ignoredErrors>
    <ignoredError sqref="K20:K23 K14:K16 K29:K31 K17:K18 K19 K24:K25 K26:K27 K28" formula="1"/>
  </ignoredErrors>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Support Personnel</vt:lpstr>
      <vt:lpstr>'Support Personnel'!Print_Area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Alan</dc:creator>
  <cp:lastModifiedBy>Rosa Naujoks</cp:lastModifiedBy>
  <cp:lastPrinted>2020-03-25T02:20:26Z</cp:lastPrinted>
  <dcterms:created xsi:type="dcterms:W3CDTF">2019-09-06T00:00:12Z</dcterms:created>
  <dcterms:modified xsi:type="dcterms:W3CDTF">2020-03-27T17:32:23Z</dcterms:modified>
</cp:coreProperties>
</file>