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fau-my.sharepoint.com/personal/nthoman_fau_edu/Documents/Desktop/"/>
    </mc:Choice>
  </mc:AlternateContent>
  <xr:revisionPtr revIDLastSave="6" documentId="8_{1552BF87-679F-4CEC-8A1B-4F0338A2CC64}" xr6:coauthVersionLast="45" xr6:coauthVersionMax="45" xr10:uidLastSave="{53390A7C-DB88-4933-9F01-F2167B9EF49C}"/>
  <bookViews>
    <workbookView xWindow="-120" yWindow="-120" windowWidth="29040" windowHeight="15840" xr2:uid="{00000000-000D-0000-FFFF-FFFF00000000}"/>
  </bookViews>
  <sheets>
    <sheet name="3YR NSF Budget Template" sheetId="1" r:id="rId1"/>
    <sheet name="5YR NSF Budget Template" sheetId="4" r:id="rId2"/>
  </sheets>
  <definedNames>
    <definedName name="_xlnm.Print_Area" localSheetId="0">'3YR NSF Budget Template'!$A$1:$Q$98</definedName>
    <definedName name="_xlnm.Print_Area" localSheetId="1">'5YR NSF Budget Template'!$A$1:$U$98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87" i="4" l="1"/>
  <c r="R87" i="4"/>
  <c r="P87" i="4"/>
  <c r="N87" i="4"/>
  <c r="L87" i="4"/>
  <c r="K84" i="4"/>
  <c r="M83" i="4"/>
  <c r="O83" i="4" s="1"/>
  <c r="Q83" i="4" s="1"/>
  <c r="S83" i="4" s="1"/>
  <c r="M82" i="4"/>
  <c r="O82" i="4" s="1"/>
  <c r="Q82" i="4" s="1"/>
  <c r="S82" i="4" s="1"/>
  <c r="M81" i="4"/>
  <c r="O81" i="4" s="1"/>
  <c r="Q81" i="4" s="1"/>
  <c r="S81" i="4" s="1"/>
  <c r="M80" i="4"/>
  <c r="O80" i="4" s="1"/>
  <c r="Q80" i="4" s="1"/>
  <c r="S80" i="4" s="1"/>
  <c r="M79" i="4"/>
  <c r="O79" i="4" s="1"/>
  <c r="Q79" i="4" s="1"/>
  <c r="S79" i="4" s="1"/>
  <c r="M78" i="4"/>
  <c r="O78" i="4" s="1"/>
  <c r="Q78" i="4" s="1"/>
  <c r="S78" i="4" s="1"/>
  <c r="M77" i="4"/>
  <c r="O77" i="4" s="1"/>
  <c r="Q77" i="4" s="1"/>
  <c r="S77" i="4" s="1"/>
  <c r="O76" i="4"/>
  <c r="M76" i="4"/>
  <c r="T74" i="4"/>
  <c r="T86" i="4" s="1"/>
  <c r="T92" i="4" s="1"/>
  <c r="L74" i="4"/>
  <c r="K74" i="4"/>
  <c r="N73" i="4"/>
  <c r="N74" i="4" s="1"/>
  <c r="M73" i="4"/>
  <c r="M72" i="4"/>
  <c r="M71" i="4"/>
  <c r="O71" i="4" s="1"/>
  <c r="M70" i="4"/>
  <c r="O70" i="4" s="1"/>
  <c r="Q70" i="4" s="1"/>
  <c r="T67" i="4"/>
  <c r="L67" i="4"/>
  <c r="K67" i="4"/>
  <c r="N66" i="4"/>
  <c r="N67" i="4" s="1"/>
  <c r="M66" i="4"/>
  <c r="O66" i="4" s="1"/>
  <c r="Q66" i="4" s="1"/>
  <c r="S66" i="4" s="1"/>
  <c r="M65" i="4"/>
  <c r="O65" i="4" s="1"/>
  <c r="R63" i="4"/>
  <c r="P63" i="4"/>
  <c r="L63" i="4"/>
  <c r="K63" i="4"/>
  <c r="N62" i="4"/>
  <c r="M62" i="4"/>
  <c r="O62" i="4" s="1"/>
  <c r="Q62" i="4" s="1"/>
  <c r="S62" i="4" s="1"/>
  <c r="N61" i="4"/>
  <c r="M61" i="4"/>
  <c r="O61" i="4" s="1"/>
  <c r="Q61" i="4" s="1"/>
  <c r="S61" i="4" s="1"/>
  <c r="Q60" i="4"/>
  <c r="N60" i="4"/>
  <c r="M60" i="4"/>
  <c r="O60" i="4" s="1"/>
  <c r="L55" i="4"/>
  <c r="R53" i="4"/>
  <c r="R58" i="4" s="1"/>
  <c r="P53" i="4"/>
  <c r="P58" i="4" s="1"/>
  <c r="N53" i="4"/>
  <c r="N58" i="4" s="1"/>
  <c r="L53" i="4"/>
  <c r="N50" i="4"/>
  <c r="P50" i="4" s="1"/>
  <c r="R50" i="4" s="1"/>
  <c r="F50" i="4"/>
  <c r="N49" i="4"/>
  <c r="P49" i="4" s="1"/>
  <c r="R49" i="4" s="1"/>
  <c r="F49" i="4"/>
  <c r="C49" i="4"/>
  <c r="K49" i="4" s="1"/>
  <c r="N46" i="4"/>
  <c r="P46" i="4" s="1"/>
  <c r="R46" i="4" s="1"/>
  <c r="F46" i="4"/>
  <c r="N45" i="4"/>
  <c r="P45" i="4" s="1"/>
  <c r="R45" i="4" s="1"/>
  <c r="F45" i="4"/>
  <c r="C45" i="4"/>
  <c r="K45" i="4" s="1"/>
  <c r="P42" i="4"/>
  <c r="R42" i="4" s="1"/>
  <c r="N42" i="4"/>
  <c r="F42" i="4"/>
  <c r="N41" i="4"/>
  <c r="P41" i="4" s="1"/>
  <c r="R41" i="4" s="1"/>
  <c r="F41" i="4"/>
  <c r="C41" i="4"/>
  <c r="K41" i="4" s="1"/>
  <c r="K42" i="4" s="1"/>
  <c r="M42" i="4" s="1"/>
  <c r="O42" i="4" s="1"/>
  <c r="Q42" i="4" s="1"/>
  <c r="S42" i="4" s="1"/>
  <c r="N38" i="4"/>
  <c r="P38" i="4" s="1"/>
  <c r="R38" i="4" s="1"/>
  <c r="F38" i="4"/>
  <c r="N37" i="4"/>
  <c r="P37" i="4" s="1"/>
  <c r="R37" i="4" s="1"/>
  <c r="F37" i="4"/>
  <c r="C37" i="4"/>
  <c r="K37" i="4" s="1"/>
  <c r="N34" i="4"/>
  <c r="P34" i="4" s="1"/>
  <c r="R34" i="4" s="1"/>
  <c r="F34" i="4"/>
  <c r="N33" i="4"/>
  <c r="P33" i="4" s="1"/>
  <c r="R33" i="4" s="1"/>
  <c r="F33" i="4"/>
  <c r="C33" i="4"/>
  <c r="K33" i="4" s="1"/>
  <c r="N30" i="4"/>
  <c r="P30" i="4" s="1"/>
  <c r="R30" i="4" s="1"/>
  <c r="F30" i="4"/>
  <c r="N29" i="4"/>
  <c r="P29" i="4" s="1"/>
  <c r="R29" i="4" s="1"/>
  <c r="F29" i="4"/>
  <c r="C29" i="4"/>
  <c r="K29" i="4" s="1"/>
  <c r="K30" i="4" s="1"/>
  <c r="M30" i="4" s="1"/>
  <c r="O30" i="4" s="1"/>
  <c r="Q30" i="4" s="1"/>
  <c r="S30" i="4" s="1"/>
  <c r="N23" i="4"/>
  <c r="P23" i="4" s="1"/>
  <c r="R23" i="4" s="1"/>
  <c r="F23" i="4"/>
  <c r="N22" i="4"/>
  <c r="P22" i="4" s="1"/>
  <c r="R22" i="4" s="1"/>
  <c r="F22" i="4"/>
  <c r="C22" i="4"/>
  <c r="K22" i="4" s="1"/>
  <c r="N19" i="4"/>
  <c r="P19" i="4" s="1"/>
  <c r="R19" i="4" s="1"/>
  <c r="F19" i="4"/>
  <c r="P18" i="4"/>
  <c r="R18" i="4" s="1"/>
  <c r="N18" i="4"/>
  <c r="F18" i="4"/>
  <c r="C18" i="4"/>
  <c r="K18" i="4" s="1"/>
  <c r="N15" i="4"/>
  <c r="P15" i="4" s="1"/>
  <c r="F15" i="4"/>
  <c r="N14" i="4"/>
  <c r="P14" i="4" s="1"/>
  <c r="R14" i="4" s="1"/>
  <c r="F14" i="4"/>
  <c r="C14" i="4"/>
  <c r="K14" i="4" s="1"/>
  <c r="N11" i="4"/>
  <c r="P11" i="4" s="1"/>
  <c r="R11" i="4" s="1"/>
  <c r="F11" i="4"/>
  <c r="N10" i="4"/>
  <c r="P10" i="4" s="1"/>
  <c r="R10" i="4" s="1"/>
  <c r="F10" i="4"/>
  <c r="C10" i="4"/>
  <c r="K10" i="4" s="1"/>
  <c r="L74" i="1"/>
  <c r="K74" i="1"/>
  <c r="L67" i="1"/>
  <c r="K67" i="1"/>
  <c r="L63" i="1"/>
  <c r="P63" i="1"/>
  <c r="K63" i="1"/>
  <c r="L55" i="1"/>
  <c r="L53" i="1"/>
  <c r="L58" i="1" s="1"/>
  <c r="N53" i="1"/>
  <c r="N58" i="1" s="1"/>
  <c r="P53" i="1"/>
  <c r="P58" i="1" s="1"/>
  <c r="F50" i="1"/>
  <c r="F46" i="1"/>
  <c r="F42" i="1"/>
  <c r="F38" i="1"/>
  <c r="F34" i="1"/>
  <c r="F30" i="1"/>
  <c r="N50" i="1"/>
  <c r="P50" i="1" s="1"/>
  <c r="N49" i="1"/>
  <c r="P49" i="1" s="1"/>
  <c r="F49" i="1"/>
  <c r="C49" i="1"/>
  <c r="K49" i="1" s="1"/>
  <c r="M49" i="1" s="1"/>
  <c r="N46" i="1"/>
  <c r="P46" i="1" s="1"/>
  <c r="N45" i="1"/>
  <c r="P45" i="1" s="1"/>
  <c r="F45" i="1"/>
  <c r="C45" i="1"/>
  <c r="K45" i="1" s="1"/>
  <c r="M45" i="1" s="1"/>
  <c r="N42" i="1"/>
  <c r="P42" i="1" s="1"/>
  <c r="N41" i="1"/>
  <c r="P41" i="1" s="1"/>
  <c r="F41" i="1"/>
  <c r="C41" i="1"/>
  <c r="K41" i="1" s="1"/>
  <c r="M41" i="1" s="1"/>
  <c r="N38" i="1"/>
  <c r="P38" i="1" s="1"/>
  <c r="N37" i="1"/>
  <c r="P37" i="1" s="1"/>
  <c r="F37" i="1"/>
  <c r="C37" i="1"/>
  <c r="K37" i="1" s="1"/>
  <c r="N34" i="1"/>
  <c r="P34" i="1" s="1"/>
  <c r="N33" i="1"/>
  <c r="P33" i="1" s="1"/>
  <c r="F33" i="1"/>
  <c r="C33" i="1"/>
  <c r="K33" i="1" s="1"/>
  <c r="N30" i="1"/>
  <c r="P30" i="1" s="1"/>
  <c r="N29" i="1"/>
  <c r="P29" i="1" s="1"/>
  <c r="F29" i="1"/>
  <c r="C29" i="1"/>
  <c r="K29" i="1" s="1"/>
  <c r="F23" i="1"/>
  <c r="F19" i="1"/>
  <c r="F15" i="1"/>
  <c r="N23" i="1"/>
  <c r="P23" i="1" s="1"/>
  <c r="N22" i="1"/>
  <c r="P22" i="1" s="1"/>
  <c r="F22" i="1"/>
  <c r="C22" i="1"/>
  <c r="K22" i="1" s="1"/>
  <c r="N19" i="1"/>
  <c r="P19" i="1" s="1"/>
  <c r="N18" i="1"/>
  <c r="P18" i="1" s="1"/>
  <c r="F18" i="1"/>
  <c r="C18" i="1"/>
  <c r="K18" i="1" s="1"/>
  <c r="N15" i="1"/>
  <c r="P15" i="1" s="1"/>
  <c r="N14" i="1"/>
  <c r="P14" i="1" s="1"/>
  <c r="F14" i="1"/>
  <c r="K14" i="1"/>
  <c r="K15" i="1" s="1"/>
  <c r="N10" i="1"/>
  <c r="P10" i="1" s="1"/>
  <c r="N11" i="1"/>
  <c r="P11" i="1" s="1"/>
  <c r="M82" i="1"/>
  <c r="N66" i="1"/>
  <c r="P66" i="1" s="1"/>
  <c r="P67" i="1" s="1"/>
  <c r="M66" i="1"/>
  <c r="M65" i="1"/>
  <c r="O65" i="1" s="1"/>
  <c r="M72" i="1"/>
  <c r="M71" i="1"/>
  <c r="M70" i="1"/>
  <c r="N60" i="1"/>
  <c r="M60" i="1"/>
  <c r="O60" i="1" s="1"/>
  <c r="N61" i="1"/>
  <c r="M61" i="1"/>
  <c r="O61" i="1" s="1"/>
  <c r="L86" i="4" l="1"/>
  <c r="L58" i="4"/>
  <c r="P73" i="4"/>
  <c r="P74" i="4" s="1"/>
  <c r="K19" i="1"/>
  <c r="O72" i="4"/>
  <c r="Q72" i="4" s="1"/>
  <c r="S72" i="4" s="1"/>
  <c r="K31" i="4"/>
  <c r="Q65" i="1"/>
  <c r="U83" i="4"/>
  <c r="U80" i="4"/>
  <c r="U77" i="4"/>
  <c r="M67" i="4"/>
  <c r="U62" i="4"/>
  <c r="K19" i="4"/>
  <c r="M19" i="4" s="1"/>
  <c r="O19" i="4" s="1"/>
  <c r="Q19" i="4" s="1"/>
  <c r="S19" i="4" s="1"/>
  <c r="M18" i="4"/>
  <c r="Q61" i="1"/>
  <c r="Q60" i="1"/>
  <c r="K23" i="1"/>
  <c r="K24" i="1" s="1"/>
  <c r="P55" i="1"/>
  <c r="M67" i="1"/>
  <c r="L86" i="1"/>
  <c r="N55" i="1"/>
  <c r="N67" i="1"/>
  <c r="K11" i="4"/>
  <c r="K12" i="4" s="1"/>
  <c r="M10" i="4"/>
  <c r="P55" i="4"/>
  <c r="R15" i="4"/>
  <c r="R55" i="4" s="1"/>
  <c r="M84" i="4"/>
  <c r="N55" i="4"/>
  <c r="M14" i="4"/>
  <c r="K38" i="4"/>
  <c r="K39" i="4" s="1"/>
  <c r="K46" i="4"/>
  <c r="M45" i="4"/>
  <c r="Q65" i="4"/>
  <c r="O67" i="4"/>
  <c r="M74" i="4"/>
  <c r="Q71" i="4"/>
  <c r="S71" i="4" s="1"/>
  <c r="U78" i="4"/>
  <c r="U81" i="4"/>
  <c r="Q63" i="4"/>
  <c r="S60" i="4"/>
  <c r="S63" i="4" s="1"/>
  <c r="O73" i="4"/>
  <c r="Q73" i="4" s="1"/>
  <c r="S73" i="4" s="1"/>
  <c r="K50" i="4"/>
  <c r="K51" i="4" s="1"/>
  <c r="M49" i="4"/>
  <c r="O63" i="4"/>
  <c r="O84" i="4"/>
  <c r="Q76" i="4"/>
  <c r="K34" i="4"/>
  <c r="K35" i="4" s="1"/>
  <c r="M33" i="4"/>
  <c r="K15" i="4"/>
  <c r="K16" i="4" s="1"/>
  <c r="K23" i="4"/>
  <c r="M22" i="4"/>
  <c r="U30" i="4"/>
  <c r="M37" i="4"/>
  <c r="M41" i="4"/>
  <c r="K43" i="4"/>
  <c r="U42" i="4"/>
  <c r="L88" i="4"/>
  <c r="L90" i="4" s="1"/>
  <c r="L92" i="4" s="1"/>
  <c r="N63" i="4"/>
  <c r="N86" i="4" s="1"/>
  <c r="U61" i="4"/>
  <c r="U66" i="4"/>
  <c r="S70" i="4"/>
  <c r="M63" i="4"/>
  <c r="P66" i="4"/>
  <c r="U82" i="4"/>
  <c r="M29" i="4"/>
  <c r="U71" i="4"/>
  <c r="U79" i="4"/>
  <c r="K50" i="1"/>
  <c r="O49" i="1"/>
  <c r="Q49" i="1" s="1"/>
  <c r="K46" i="1"/>
  <c r="O45" i="1"/>
  <c r="Q45" i="1" s="1"/>
  <c r="K42" i="1"/>
  <c r="O41" i="1"/>
  <c r="Q41" i="1" s="1"/>
  <c r="K38" i="1"/>
  <c r="M37" i="1"/>
  <c r="K34" i="1"/>
  <c r="M33" i="1"/>
  <c r="M29" i="1"/>
  <c r="K30" i="1"/>
  <c r="M22" i="1"/>
  <c r="M18" i="1"/>
  <c r="K16" i="1"/>
  <c r="M14" i="1"/>
  <c r="O82" i="1"/>
  <c r="Q82" i="1" s="1"/>
  <c r="O66" i="1"/>
  <c r="O67" i="1" s="1"/>
  <c r="O70" i="1"/>
  <c r="Q70" i="1" s="1"/>
  <c r="O72" i="1"/>
  <c r="Q72" i="1" s="1"/>
  <c r="O71" i="1"/>
  <c r="Q71" i="1" s="1"/>
  <c r="R73" i="4" l="1"/>
  <c r="R74" i="4" s="1"/>
  <c r="U72" i="4"/>
  <c r="U60" i="4"/>
  <c r="Q66" i="1"/>
  <c r="S74" i="4"/>
  <c r="K20" i="4"/>
  <c r="M20" i="4"/>
  <c r="U19" i="4"/>
  <c r="O18" i="4"/>
  <c r="Q18" i="4" s="1"/>
  <c r="Q67" i="1"/>
  <c r="K51" i="1"/>
  <c r="K47" i="1"/>
  <c r="K43" i="1"/>
  <c r="K35" i="1"/>
  <c r="K31" i="1"/>
  <c r="L88" i="1"/>
  <c r="L90" i="1" s="1"/>
  <c r="L92" i="1" s="1"/>
  <c r="O33" i="4"/>
  <c r="N88" i="4"/>
  <c r="N90" i="4" s="1"/>
  <c r="N92" i="4" s="1"/>
  <c r="U63" i="4"/>
  <c r="M43" i="4"/>
  <c r="O41" i="4"/>
  <c r="O22" i="4"/>
  <c r="M34" i="4"/>
  <c r="O34" i="4" s="1"/>
  <c r="Q34" i="4" s="1"/>
  <c r="S34" i="4" s="1"/>
  <c r="Q84" i="4"/>
  <c r="S76" i="4"/>
  <c r="O45" i="4"/>
  <c r="O10" i="4"/>
  <c r="U70" i="4"/>
  <c r="O37" i="4"/>
  <c r="M23" i="4"/>
  <c r="O23" i="4" s="1"/>
  <c r="Q23" i="4" s="1"/>
  <c r="S23" i="4" s="1"/>
  <c r="O49" i="4"/>
  <c r="Q67" i="4"/>
  <c r="S65" i="4"/>
  <c r="M46" i="4"/>
  <c r="O46" i="4" s="1"/>
  <c r="Q46" i="4" s="1"/>
  <c r="S46" i="4" s="1"/>
  <c r="K47" i="4"/>
  <c r="O14" i="4"/>
  <c r="O74" i="4"/>
  <c r="K55" i="4"/>
  <c r="M11" i="4"/>
  <c r="M12" i="4" s="1"/>
  <c r="M31" i="4"/>
  <c r="O29" i="4"/>
  <c r="P67" i="4"/>
  <c r="P86" i="4" s="1"/>
  <c r="R66" i="4"/>
  <c r="R67" i="4" s="1"/>
  <c r="R86" i="4" s="1"/>
  <c r="K24" i="4"/>
  <c r="K26" i="4" s="1"/>
  <c r="M15" i="4"/>
  <c r="O15" i="4" s="1"/>
  <c r="Q15" i="4" s="1"/>
  <c r="S15" i="4" s="1"/>
  <c r="Q74" i="4"/>
  <c r="M50" i="4"/>
  <c r="O50" i="4" s="1"/>
  <c r="Q50" i="4" s="1"/>
  <c r="S50" i="4" s="1"/>
  <c r="U73" i="4"/>
  <c r="M38" i="4"/>
  <c r="O38" i="4" s="1"/>
  <c r="Q38" i="4" s="1"/>
  <c r="S38" i="4" s="1"/>
  <c r="M50" i="1"/>
  <c r="M46" i="1"/>
  <c r="M42" i="1"/>
  <c r="M38" i="1"/>
  <c r="O38" i="1" s="1"/>
  <c r="M39" i="1"/>
  <c r="O37" i="1"/>
  <c r="Q37" i="1" s="1"/>
  <c r="K39" i="1"/>
  <c r="O33" i="1"/>
  <c r="Q33" i="1" s="1"/>
  <c r="M34" i="1"/>
  <c r="O34" i="1" s="1"/>
  <c r="O29" i="1"/>
  <c r="Q29" i="1" s="1"/>
  <c r="M30" i="1"/>
  <c r="O30" i="1" s="1"/>
  <c r="M23" i="1"/>
  <c r="O23" i="1" s="1"/>
  <c r="O22" i="1"/>
  <c r="Q22" i="1" s="1"/>
  <c r="M19" i="1"/>
  <c r="K20" i="1"/>
  <c r="O18" i="1"/>
  <c r="Q18" i="1" s="1"/>
  <c r="M15" i="1"/>
  <c r="O14" i="1"/>
  <c r="Q14" i="1" s="1"/>
  <c r="U74" i="4" l="1"/>
  <c r="O20" i="4"/>
  <c r="Q38" i="1"/>
  <c r="K53" i="1"/>
  <c r="Q34" i="1"/>
  <c r="Q30" i="1"/>
  <c r="Q23" i="1"/>
  <c r="O19" i="1"/>
  <c r="O20" i="1" s="1"/>
  <c r="O15" i="1"/>
  <c r="Q15" i="1" s="1"/>
  <c r="U38" i="4"/>
  <c r="U50" i="4"/>
  <c r="U15" i="4"/>
  <c r="Q20" i="4"/>
  <c r="S18" i="4"/>
  <c r="S20" i="4" s="1"/>
  <c r="O39" i="4"/>
  <c r="Q37" i="4"/>
  <c r="Q10" i="4"/>
  <c r="S84" i="4"/>
  <c r="U84" i="4" s="1"/>
  <c r="U76" i="4"/>
  <c r="M24" i="4"/>
  <c r="O31" i="4"/>
  <c r="Q29" i="4"/>
  <c r="O16" i="4"/>
  <c r="Q14" i="4"/>
  <c r="S67" i="4"/>
  <c r="U67" i="4" s="1"/>
  <c r="U65" i="4"/>
  <c r="O43" i="4"/>
  <c r="Q41" i="4"/>
  <c r="R88" i="4"/>
  <c r="R90" i="4" s="1"/>
  <c r="R92" i="4" s="1"/>
  <c r="M55" i="4"/>
  <c r="M56" i="4" s="1"/>
  <c r="O11" i="4"/>
  <c r="O12" i="4" s="1"/>
  <c r="O47" i="4"/>
  <c r="Q45" i="4"/>
  <c r="M35" i="4"/>
  <c r="K56" i="4"/>
  <c r="M51" i="4"/>
  <c r="M39" i="4"/>
  <c r="K53" i="4"/>
  <c r="K58" i="4" s="1"/>
  <c r="P88" i="4"/>
  <c r="P90" i="4" s="1"/>
  <c r="P92" i="4" s="1"/>
  <c r="M16" i="4"/>
  <c r="U46" i="4"/>
  <c r="O51" i="4"/>
  <c r="Q49" i="4"/>
  <c r="U23" i="4"/>
  <c r="M47" i="4"/>
  <c r="U34" i="4"/>
  <c r="O24" i="4"/>
  <c r="Q22" i="4"/>
  <c r="O35" i="4"/>
  <c r="Q33" i="4"/>
  <c r="O50" i="1"/>
  <c r="Q50" i="1" s="1"/>
  <c r="M51" i="1"/>
  <c r="O46" i="1"/>
  <c r="Q46" i="1" s="1"/>
  <c r="M47" i="1"/>
  <c r="O42" i="1"/>
  <c r="Q42" i="1" s="1"/>
  <c r="M43" i="1"/>
  <c r="O39" i="1"/>
  <c r="Q39" i="1" s="1"/>
  <c r="O35" i="1"/>
  <c r="M35" i="1"/>
  <c r="M31" i="1"/>
  <c r="O31" i="1"/>
  <c r="M24" i="1"/>
  <c r="O24" i="1"/>
  <c r="M20" i="1"/>
  <c r="M16" i="1"/>
  <c r="Q35" i="1" l="1"/>
  <c r="Q31" i="1"/>
  <c r="Q19" i="1"/>
  <c r="Q20" i="1"/>
  <c r="U18" i="4"/>
  <c r="U20" i="4"/>
  <c r="Q24" i="1"/>
  <c r="O16" i="1"/>
  <c r="Q16" i="1" s="1"/>
  <c r="M53" i="1"/>
  <c r="O26" i="4"/>
  <c r="S41" i="4"/>
  <c r="Q43" i="4"/>
  <c r="Q31" i="4"/>
  <c r="S29" i="4"/>
  <c r="S37" i="4"/>
  <c r="Q39" i="4"/>
  <c r="O55" i="4"/>
  <c r="Q11" i="4"/>
  <c r="S22" i="4"/>
  <c r="S24" i="4" s="1"/>
  <c r="Q24" i="4"/>
  <c r="U24" i="4" s="1"/>
  <c r="Q47" i="4"/>
  <c r="S45" i="4"/>
  <c r="S47" i="4" s="1"/>
  <c r="S14" i="4"/>
  <c r="S16" i="4" s="1"/>
  <c r="Q16" i="4"/>
  <c r="U16" i="4" s="1"/>
  <c r="O53" i="4"/>
  <c r="S33" i="4"/>
  <c r="S35" i="4" s="1"/>
  <c r="Q35" i="4"/>
  <c r="S49" i="4"/>
  <c r="S51" i="4" s="1"/>
  <c r="Q51" i="4"/>
  <c r="K86" i="4"/>
  <c r="M26" i="4"/>
  <c r="S10" i="4"/>
  <c r="M53" i="4"/>
  <c r="O51" i="1"/>
  <c r="Q51" i="1" s="1"/>
  <c r="O47" i="1"/>
  <c r="Q47" i="1" s="1"/>
  <c r="O43" i="1"/>
  <c r="U49" i="4" l="1"/>
  <c r="U51" i="4"/>
  <c r="U47" i="4"/>
  <c r="U33" i="4"/>
  <c r="U35" i="4"/>
  <c r="U22" i="4"/>
  <c r="U14" i="4"/>
  <c r="O53" i="1"/>
  <c r="Q53" i="1" s="1"/>
  <c r="Q43" i="1"/>
  <c r="M86" i="4"/>
  <c r="M58" i="4"/>
  <c r="Q55" i="4"/>
  <c r="Q56" i="4" s="1"/>
  <c r="S11" i="4"/>
  <c r="S12" i="4" s="1"/>
  <c r="S26" i="4" s="1"/>
  <c r="O56" i="4"/>
  <c r="Q53" i="4"/>
  <c r="S31" i="4"/>
  <c r="U31" i="4" s="1"/>
  <c r="U29" i="4"/>
  <c r="U10" i="4"/>
  <c r="K88" i="4"/>
  <c r="Q12" i="4"/>
  <c r="S39" i="4"/>
  <c r="U39" i="4" s="1"/>
  <c r="U37" i="4"/>
  <c r="S43" i="4"/>
  <c r="U43" i="4" s="1"/>
  <c r="U41" i="4"/>
  <c r="U45" i="4"/>
  <c r="O58" i="4"/>
  <c r="O86" i="4"/>
  <c r="S53" i="4" l="1"/>
  <c r="S86" i="4" s="1"/>
  <c r="S55" i="4"/>
  <c r="S56" i="4" s="1"/>
  <c r="U56" i="4" s="1"/>
  <c r="U11" i="4"/>
  <c r="M88" i="4"/>
  <c r="M90" i="4" s="1"/>
  <c r="M92" i="4" s="1"/>
  <c r="O88" i="4"/>
  <c r="O90" i="4" s="1"/>
  <c r="O92" i="4" s="1"/>
  <c r="Q26" i="4"/>
  <c r="U12" i="4"/>
  <c r="K90" i="4"/>
  <c r="K84" i="1"/>
  <c r="S58" i="4" l="1"/>
  <c r="U53" i="4"/>
  <c r="U55" i="4"/>
  <c r="Q86" i="4"/>
  <c r="Q58" i="4"/>
  <c r="U26" i="4"/>
  <c r="K92" i="4"/>
  <c r="S88" i="4"/>
  <c r="S90" i="4" s="1"/>
  <c r="S92" i="4" s="1"/>
  <c r="M62" i="1"/>
  <c r="U58" i="4" l="1"/>
  <c r="Q88" i="4"/>
  <c r="U86" i="4"/>
  <c r="M63" i="1"/>
  <c r="M83" i="1"/>
  <c r="M81" i="1"/>
  <c r="M80" i="1"/>
  <c r="M77" i="1"/>
  <c r="M76" i="1"/>
  <c r="M73" i="1"/>
  <c r="M74" i="1" l="1"/>
  <c r="Q90" i="4"/>
  <c r="U88" i="4"/>
  <c r="C10" i="1"/>
  <c r="O76" i="1"/>
  <c r="Q76" i="1" s="1"/>
  <c r="M78" i="1"/>
  <c r="M79" i="1"/>
  <c r="O80" i="1"/>
  <c r="Q80" i="1" s="1"/>
  <c r="O83" i="1"/>
  <c r="Q83" i="1" s="1"/>
  <c r="O73" i="1"/>
  <c r="O74" i="1" s="1"/>
  <c r="Q74" i="1" s="1"/>
  <c r="O77" i="1"/>
  <c r="Q77" i="1" s="1"/>
  <c r="O81" i="1"/>
  <c r="Q81" i="1" s="1"/>
  <c r="F11" i="1"/>
  <c r="N62" i="1"/>
  <c r="N63" i="1" s="1"/>
  <c r="N73" i="1"/>
  <c r="N74" i="1" s="1"/>
  <c r="L87" i="1"/>
  <c r="N87" i="1"/>
  <c r="P87" i="1"/>
  <c r="F10" i="1"/>
  <c r="Q73" i="1" l="1"/>
  <c r="N86" i="1"/>
  <c r="U90" i="4"/>
  <c r="Q92" i="4"/>
  <c r="U92" i="4" s="1"/>
  <c r="K11" i="1"/>
  <c r="M10" i="1"/>
  <c r="O10" i="1" s="1"/>
  <c r="M84" i="1"/>
  <c r="O79" i="1"/>
  <c r="Q79" i="1" s="1"/>
  <c r="O78" i="1"/>
  <c r="Q78" i="1" s="1"/>
  <c r="O62" i="1"/>
  <c r="Q62" i="1" s="1"/>
  <c r="P73" i="1"/>
  <c r="P74" i="1" s="1"/>
  <c r="P86" i="1" s="1"/>
  <c r="Q10" i="1" l="1"/>
  <c r="P88" i="1"/>
  <c r="P90" i="1" s="1"/>
  <c r="P92" i="1" s="1"/>
  <c r="N88" i="1"/>
  <c r="N90" i="1" s="1"/>
  <c r="N92" i="1" s="1"/>
  <c r="M11" i="1"/>
  <c r="K55" i="1"/>
  <c r="O63" i="1"/>
  <c r="Q63" i="1" s="1"/>
  <c r="K12" i="1"/>
  <c r="O84" i="1"/>
  <c r="Q84" i="1" s="1"/>
  <c r="K56" i="1" l="1"/>
  <c r="O11" i="1"/>
  <c r="Q11" i="1" s="1"/>
  <c r="M55" i="1"/>
  <c r="M56" i="1" s="1"/>
  <c r="M12" i="1"/>
  <c r="M26" i="1" s="1"/>
  <c r="K26" i="1"/>
  <c r="K58" i="1" l="1"/>
  <c r="K86" i="1"/>
  <c r="O55" i="1"/>
  <c r="O56" i="1" s="1"/>
  <c r="Q56" i="1" s="1"/>
  <c r="M58" i="1"/>
  <c r="M86" i="1"/>
  <c r="O12" i="1"/>
  <c r="O26" i="1" s="1"/>
  <c r="Q26" i="1" s="1"/>
  <c r="Q12" i="1" l="1"/>
  <c r="Q55" i="1"/>
  <c r="O58" i="1"/>
  <c r="Q58" i="1" s="1"/>
  <c r="O86" i="1"/>
  <c r="Q86" i="1" s="1"/>
  <c r="M88" i="1"/>
  <c r="M90" i="1" s="1"/>
  <c r="M92" i="1" s="1"/>
  <c r="K88" i="1"/>
  <c r="K90" i="1" l="1"/>
  <c r="O88" i="1"/>
  <c r="O90" i="1" s="1"/>
  <c r="O92" i="1" s="1"/>
  <c r="Q88" i="1" l="1"/>
  <c r="Q90" i="1"/>
  <c r="K92" i="1"/>
  <c r="Q92" i="1" s="1"/>
</calcChain>
</file>

<file path=xl/sharedStrings.xml><?xml version="1.0" encoding="utf-8"?>
<sst xmlns="http://schemas.openxmlformats.org/spreadsheetml/2006/main" count="210" uniqueCount="76">
  <si>
    <t>BUDGET SUMMARY</t>
  </si>
  <si>
    <t>Year # 1</t>
  </si>
  <si>
    <t>Year # 2</t>
  </si>
  <si>
    <t>Year # 3</t>
  </si>
  <si>
    <t>Year # 4</t>
  </si>
  <si>
    <t>Year #5</t>
  </si>
  <si>
    <t>Cumulative</t>
  </si>
  <si>
    <t>Total</t>
  </si>
  <si>
    <t>Name</t>
  </si>
  <si>
    <t>Institutional Base Salary</t>
  </si>
  <si>
    <t>Bi-weekly Salary</t>
  </si>
  <si>
    <t>% Effort</t>
  </si>
  <si>
    <t>Effort/ Months</t>
  </si>
  <si>
    <t xml:space="preserve">     Total Fringe Benefits @</t>
  </si>
  <si>
    <t>Sub-Total</t>
  </si>
  <si>
    <t>Sub-Total  - Equipment</t>
  </si>
  <si>
    <t>Sub-Total - Travel</t>
  </si>
  <si>
    <t>Sub-Total - Other Direct Costs</t>
  </si>
  <si>
    <t>Faculty</t>
  </si>
  <si>
    <t>AMP</t>
  </si>
  <si>
    <t>Students</t>
  </si>
  <si>
    <t>OPS</t>
  </si>
  <si>
    <t>SP</t>
  </si>
  <si>
    <t>TBA</t>
  </si>
  <si>
    <t>Graduate Students</t>
  </si>
  <si>
    <t>B. Other Personnel</t>
  </si>
  <si>
    <t>Sub-Total - Other Personnel</t>
  </si>
  <si>
    <t>Number of Personnel</t>
  </si>
  <si>
    <t>Project Role</t>
  </si>
  <si>
    <t>Acad.</t>
  </si>
  <si>
    <t>Cal.</t>
  </si>
  <si>
    <t>Sum.</t>
  </si>
  <si>
    <t>Principal Investigator: John Smith, PhD.</t>
  </si>
  <si>
    <t>Project Title: Sea Turtle Migration in the Atlantic Ocean</t>
  </si>
  <si>
    <t>A. Senior Personnel</t>
  </si>
  <si>
    <t>Post Doctoral Scholars</t>
  </si>
  <si>
    <t>Other Professionals</t>
  </si>
  <si>
    <t>Undergraduate Studtents</t>
  </si>
  <si>
    <t xml:space="preserve">Administrative/Clerical </t>
  </si>
  <si>
    <t>Other</t>
  </si>
  <si>
    <t>Co-PI</t>
  </si>
  <si>
    <t>PI/PD</t>
  </si>
  <si>
    <t>Sub-Total - Senior Personnel</t>
  </si>
  <si>
    <t>C. Fringe Benefits</t>
  </si>
  <si>
    <r>
      <t xml:space="preserve">D. Equipment </t>
    </r>
    <r>
      <rPr>
        <sz val="11"/>
        <rFont val="Arial"/>
        <family val="2"/>
      </rPr>
      <t>(Equipment must be $5000 and above OR the amount set by the individual institution)</t>
    </r>
  </si>
  <si>
    <t>1.)</t>
  </si>
  <si>
    <t>2.)</t>
  </si>
  <si>
    <t>3.)</t>
  </si>
  <si>
    <t>F. Participant Support Cost</t>
  </si>
  <si>
    <t>Number of Participants:</t>
  </si>
  <si>
    <t>1.) Stipends</t>
  </si>
  <si>
    <t>2.) Travel</t>
  </si>
  <si>
    <t>3.) Subsistence</t>
  </si>
  <si>
    <t>4.) Other</t>
  </si>
  <si>
    <t>Sub-Total - Participant Support</t>
  </si>
  <si>
    <t>E. Travel</t>
  </si>
  <si>
    <t>2.) Foreign</t>
  </si>
  <si>
    <t>G. Other Direct Costs</t>
  </si>
  <si>
    <t xml:space="preserve">1.) Materials and Supplies </t>
  </si>
  <si>
    <t>2.) Publications Costs/Documentation/Distribution</t>
  </si>
  <si>
    <t>3.) Consultant Services</t>
  </si>
  <si>
    <t>4.) Computer Services</t>
  </si>
  <si>
    <t>5a.) Subaward &lt;$25,000</t>
  </si>
  <si>
    <t>5b.) Subaward &gt;$25,000 (not subject to indirect costs)</t>
  </si>
  <si>
    <t>7.) Other</t>
  </si>
  <si>
    <t>Total Salaries, Wages &amp; Fringe (A - C)</t>
  </si>
  <si>
    <t>J. Total Amount Requested (H + I)</t>
  </si>
  <si>
    <t>H. Total Direct Costs (A - G)</t>
  </si>
  <si>
    <t>I. Indirect Costs</t>
  </si>
  <si>
    <t>Sub-Total  - Fringe Benefits</t>
  </si>
  <si>
    <t>MTDC BASE (Total Direct Cost - Equipment - Subawards &gt;$25,000 - Tuition)</t>
  </si>
  <si>
    <t>6.) Tuition</t>
  </si>
  <si>
    <t>1.) US, Territories, and Possessions</t>
  </si>
  <si>
    <t>*Fringe Benefits Rates: effective July 1, 2019</t>
  </si>
  <si>
    <t>Project Period: 07/01/2020 - 06/30/2023</t>
  </si>
  <si>
    <t>Project Period: 07/01/2020 - 06/30/2025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</si>
</sst>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%"/>
    <numFmt numFmtId="167" formatCode="_(* #,##0_);_(* \(#,##0\);_(* &quot;-&quot;??_);_(@_)"/>
    <numFmt numFmtId="168" formatCode="mm/dd/yyyy"/>
    <numFmt numFmtId="169" formatCode="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Geneva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70C0"/>
      <name val="Arial"/>
      <family val="2"/>
    </font>
    <font>
      <b/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3" applyFont="1" applyAlignment="1">
      <alignment horizontal="centerContinuous" vertical="center"/>
    </xf>
    <xf numFmtId="0" fontId="4" fillId="0" borderId="0" xfId="3" applyFont="1"/>
    <xf numFmtId="0" fontId="3" fillId="0" borderId="0" xfId="3" applyFont="1"/>
    <xf numFmtId="0" fontId="3" fillId="0" borderId="0" xfId="3" applyFont="1" applyFill="1" applyAlignment="1">
      <alignment horizontal="centerContinuous" vertical="center"/>
    </xf>
    <xf numFmtId="0" fontId="3" fillId="0" borderId="1" xfId="3" applyFont="1" applyBorder="1" applyAlignment="1">
      <alignment wrapText="1"/>
    </xf>
    <xf numFmtId="0" fontId="3" fillId="0" borderId="1" xfId="3" applyFont="1" applyBorder="1" applyAlignment="1">
      <alignment horizontal="center" wrapText="1"/>
    </xf>
    <xf numFmtId="164" fontId="3" fillId="0" borderId="1" xfId="3" applyNumberFormat="1" applyFont="1" applyBorder="1" applyAlignment="1">
      <alignment horizontal="right" wrapText="1"/>
    </xf>
    <xf numFmtId="0" fontId="3" fillId="0" borderId="1" xfId="3" applyFont="1" applyBorder="1" applyAlignment="1">
      <alignment horizontal="center"/>
    </xf>
    <xf numFmtId="0" fontId="3" fillId="0" borderId="1" xfId="3" applyFont="1" applyBorder="1"/>
    <xf numFmtId="0" fontId="4" fillId="0" borderId="0" xfId="3" applyFont="1" applyFill="1" applyBorder="1" applyAlignment="1">
      <alignment horizontal="right" wrapText="1"/>
    </xf>
    <xf numFmtId="0" fontId="4" fillId="0" borderId="0" xfId="3" applyFont="1" applyFill="1" applyBorder="1" applyAlignment="1">
      <alignment horizontal="center" wrapText="1"/>
    </xf>
    <xf numFmtId="164" fontId="4" fillId="2" borderId="0" xfId="3" applyNumberFormat="1" applyFont="1" applyFill="1" applyBorder="1" applyAlignment="1">
      <alignment horizontal="right" wrapText="1"/>
    </xf>
    <xf numFmtId="0" fontId="4" fillId="2" borderId="0" xfId="3" applyFont="1" applyFill="1" applyAlignment="1">
      <alignment horizontal="center"/>
    </xf>
    <xf numFmtId="0" fontId="0" fillId="4" borderId="0" xfId="0" applyFill="1"/>
    <xf numFmtId="0" fontId="3" fillId="0" borderId="0" xfId="3" applyFont="1" applyFill="1"/>
    <xf numFmtId="0" fontId="3" fillId="0" borderId="0" xfId="3" applyFont="1" applyFill="1" applyBorder="1" applyAlignment="1">
      <alignment horizontal="center" wrapText="1"/>
    </xf>
    <xf numFmtId="6" fontId="3" fillId="0" borderId="0" xfId="3" applyNumberFormat="1" applyFont="1" applyFill="1" applyBorder="1" applyAlignment="1">
      <alignment horizontal="center" wrapText="1"/>
    </xf>
    <xf numFmtId="16" fontId="4" fillId="2" borderId="2" xfId="3" quotePrefix="1" applyNumberFormat="1" applyFont="1" applyFill="1" applyBorder="1" applyAlignment="1">
      <alignment horizontal="center"/>
    </xf>
    <xf numFmtId="164" fontId="4" fillId="2" borderId="2" xfId="3" applyNumberFormat="1" applyFont="1" applyFill="1" applyBorder="1" applyAlignment="1">
      <alignment horizontal="right" wrapText="1"/>
    </xf>
    <xf numFmtId="44" fontId="3" fillId="0" borderId="0" xfId="3" applyNumberFormat="1" applyFont="1" applyFill="1" applyBorder="1" applyAlignment="1"/>
    <xf numFmtId="0" fontId="3" fillId="0" borderId="4" xfId="3" applyFont="1" applyFill="1" applyBorder="1" applyAlignment="1">
      <alignment horizontal="center" wrapText="1"/>
    </xf>
    <xf numFmtId="10" fontId="3" fillId="0" borderId="4" xfId="3" applyNumberFormat="1" applyFont="1" applyFill="1" applyBorder="1" applyAlignment="1">
      <alignment horizontal="center" wrapText="1"/>
    </xf>
    <xf numFmtId="1" fontId="4" fillId="2" borderId="0" xfId="3" applyNumberFormat="1" applyFont="1" applyFill="1" applyBorder="1" applyAlignment="1">
      <alignment horizontal="center" wrapText="1"/>
    </xf>
    <xf numFmtId="0" fontId="4" fillId="2" borderId="0" xfId="3" applyFont="1" applyFill="1"/>
    <xf numFmtId="44" fontId="4" fillId="0" borderId="0" xfId="3" applyNumberFormat="1" applyFont="1" applyFill="1" applyBorder="1" applyAlignment="1"/>
    <xf numFmtId="44" fontId="4" fillId="0" borderId="0" xfId="3" applyNumberFormat="1" applyFont="1" applyFill="1" applyBorder="1" applyAlignment="1">
      <alignment wrapText="1"/>
    </xf>
    <xf numFmtId="164" fontId="4" fillId="2" borderId="0" xfId="3" applyNumberFormat="1" applyFont="1" applyFill="1" applyBorder="1" applyAlignment="1">
      <alignment wrapText="1"/>
    </xf>
    <xf numFmtId="165" fontId="4" fillId="0" borderId="0" xfId="4" applyNumberFormat="1" applyFont="1" applyFill="1" applyBorder="1" applyAlignment="1">
      <alignment wrapText="1"/>
    </xf>
    <xf numFmtId="44" fontId="4" fillId="0" borderId="0" xfId="3" applyNumberFormat="1" applyFont="1" applyFill="1" applyBorder="1" applyAlignment="1">
      <alignment horizontal="right"/>
    </xf>
    <xf numFmtId="44" fontId="4" fillId="4" borderId="0" xfId="3" applyNumberFormat="1" applyFont="1" applyFill="1" applyBorder="1" applyAlignment="1">
      <alignment horizontal="right"/>
    </xf>
    <xf numFmtId="9" fontId="4" fillId="0" borderId="0" xfId="3" applyNumberFormat="1" applyFont="1" applyFill="1" applyBorder="1" applyAlignment="1">
      <alignment horizontal="center" wrapText="1"/>
    </xf>
    <xf numFmtId="44" fontId="3" fillId="0" borderId="0" xfId="3" applyNumberFormat="1" applyFont="1" applyFill="1" applyBorder="1" applyAlignment="1">
      <alignment horizontal="right"/>
    </xf>
    <xf numFmtId="44" fontId="3" fillId="0" borderId="0" xfId="3" applyNumberFormat="1" applyFont="1" applyFill="1" applyBorder="1" applyAlignment="1">
      <alignment wrapText="1"/>
    </xf>
    <xf numFmtId="3" fontId="4" fillId="2" borderId="0" xfId="3" applyNumberFormat="1" applyFont="1" applyFill="1" applyBorder="1" applyAlignment="1">
      <alignment wrapText="1"/>
    </xf>
    <xf numFmtId="10" fontId="4" fillId="0" borderId="0" xfId="3" applyNumberFormat="1" applyFont="1" applyFill="1" applyBorder="1" applyAlignment="1">
      <alignment horizontal="right"/>
    </xf>
    <xf numFmtId="43" fontId="3" fillId="0" borderId="0" xfId="3" applyNumberFormat="1" applyFont="1" applyFill="1" applyBorder="1" applyAlignment="1">
      <alignment wrapText="1"/>
    </xf>
    <xf numFmtId="43" fontId="4" fillId="0" borderId="0" xfId="3" applyNumberFormat="1" applyFont="1" applyFill="1" applyBorder="1" applyAlignment="1"/>
    <xf numFmtId="3" fontId="4" fillId="0" borderId="0" xfId="3" applyNumberFormat="1" applyFont="1" applyFill="1" applyBorder="1" applyAlignment="1">
      <alignment wrapText="1"/>
    </xf>
    <xf numFmtId="3" fontId="4" fillId="4" borderId="0" xfId="3" applyNumberFormat="1" applyFont="1" applyFill="1" applyBorder="1" applyAlignment="1">
      <alignment wrapText="1"/>
    </xf>
    <xf numFmtId="3" fontId="3" fillId="2" borderId="0" xfId="3" applyNumberFormat="1" applyFont="1" applyFill="1" applyBorder="1" applyAlignment="1">
      <alignment wrapText="1"/>
    </xf>
    <xf numFmtId="43" fontId="4" fillId="0" borderId="0" xfId="3" applyNumberFormat="1" applyFont="1" applyFill="1" applyBorder="1" applyAlignment="1">
      <alignment wrapText="1"/>
    </xf>
    <xf numFmtId="3" fontId="3" fillId="4" borderId="6" xfId="3" applyNumberFormat="1" applyFont="1" applyFill="1" applyBorder="1" applyAlignment="1">
      <alignment wrapText="1"/>
    </xf>
    <xf numFmtId="3" fontId="4" fillId="2" borderId="3" xfId="3" applyNumberFormat="1" applyFont="1" applyFill="1" applyBorder="1" applyAlignment="1">
      <alignment wrapText="1"/>
    </xf>
    <xf numFmtId="3" fontId="4" fillId="2" borderId="0" xfId="3" applyNumberFormat="1" applyFont="1" applyFill="1" applyBorder="1" applyAlignment="1">
      <alignment horizontal="right" wrapText="1"/>
    </xf>
    <xf numFmtId="165" fontId="4" fillId="2" borderId="0" xfId="4" applyNumberFormat="1" applyFont="1" applyFill="1" applyBorder="1" applyAlignment="1">
      <alignment horizontal="right" wrapText="1"/>
    </xf>
    <xf numFmtId="44" fontId="4" fillId="2" borderId="0" xfId="4" applyFont="1" applyFill="1" applyBorder="1" applyAlignment="1">
      <alignment horizontal="right" wrapText="1"/>
    </xf>
    <xf numFmtId="3" fontId="7" fillId="0" borderId="0" xfId="3" applyNumberFormat="1" applyFont="1" applyFill="1" applyBorder="1" applyAlignment="1">
      <alignment horizontal="right" wrapText="1"/>
    </xf>
    <xf numFmtId="167" fontId="4" fillId="0" borderId="0" xfId="1" applyNumberFormat="1" applyFont="1"/>
    <xf numFmtId="43" fontId="4" fillId="2" borderId="0" xfId="5" applyFont="1" applyFill="1" applyBorder="1" applyAlignment="1">
      <alignment horizontal="right" wrapText="1"/>
    </xf>
    <xf numFmtId="165" fontId="4" fillId="0" borderId="0" xfId="3" applyNumberFormat="1" applyFont="1"/>
    <xf numFmtId="167" fontId="4" fillId="4" borderId="0" xfId="1" applyNumberFormat="1" applyFont="1" applyFill="1"/>
    <xf numFmtId="3" fontId="4" fillId="0" borderId="0" xfId="3" applyNumberFormat="1" applyFont="1"/>
    <xf numFmtId="165" fontId="4" fillId="2" borderId="3" xfId="4" applyNumberFormat="1" applyFont="1" applyFill="1" applyBorder="1" applyAlignment="1">
      <alignment horizontal="right" wrapText="1"/>
    </xf>
    <xf numFmtId="165" fontId="4" fillId="0" borderId="0" xfId="4" applyNumberFormat="1" applyFont="1" applyFill="1" applyBorder="1" applyAlignment="1">
      <alignment horizontal="right" wrapText="1"/>
    </xf>
    <xf numFmtId="43" fontId="4" fillId="0" borderId="0" xfId="3" applyNumberFormat="1" applyFont="1" applyFill="1" applyBorder="1" applyAlignment="1">
      <alignment horizontal="center" wrapText="1"/>
    </xf>
    <xf numFmtId="166" fontId="8" fillId="0" borderId="0" xfId="6" applyNumberFormat="1" applyFont="1" applyFill="1" applyBorder="1" applyAlignment="1"/>
    <xf numFmtId="0" fontId="4" fillId="0" borderId="0" xfId="3" applyFont="1" applyBorder="1"/>
    <xf numFmtId="164" fontId="4" fillId="2" borderId="6" xfId="3" applyNumberFormat="1" applyFont="1" applyFill="1" applyBorder="1" applyAlignment="1">
      <alignment horizontal="right" wrapText="1"/>
    </xf>
    <xf numFmtId="164" fontId="3" fillId="0" borderId="0" xfId="3" applyNumberFormat="1" applyFont="1" applyBorder="1" applyAlignment="1">
      <alignment horizontal="right" wrapText="1"/>
    </xf>
    <xf numFmtId="9" fontId="4" fillId="0" borderId="0" xfId="3" applyNumberFormat="1" applyFont="1"/>
    <xf numFmtId="0" fontId="4" fillId="0" borderId="0" xfId="3" applyFont="1" applyFill="1" applyBorder="1" applyAlignment="1">
      <alignment horizontal="right"/>
    </xf>
    <xf numFmtId="0" fontId="4" fillId="0" borderId="0" xfId="3" applyFont="1" applyFill="1" applyBorder="1"/>
    <xf numFmtId="165" fontId="4" fillId="0" borderId="0" xfId="2" applyNumberFormat="1" applyFont="1" applyFill="1" applyBorder="1"/>
    <xf numFmtId="167" fontId="4" fillId="0" borderId="0" xfId="1" applyNumberFormat="1" applyFont="1" applyFill="1" applyBorder="1"/>
    <xf numFmtId="0" fontId="3" fillId="0" borderId="0" xfId="3" applyFont="1" applyFill="1" applyBorder="1"/>
    <xf numFmtId="165" fontId="4" fillId="0" borderId="0" xfId="2" applyNumberFormat="1" applyFont="1" applyBorder="1"/>
    <xf numFmtId="167" fontId="4" fillId="0" borderId="0" xfId="3" applyNumberFormat="1" applyFont="1" applyBorder="1"/>
    <xf numFmtId="165" fontId="3" fillId="0" borderId="0" xfId="4" applyNumberFormat="1" applyFont="1" applyFill="1" applyBorder="1" applyAlignment="1">
      <alignment wrapText="1"/>
    </xf>
    <xf numFmtId="0" fontId="4" fillId="0" borderId="9" xfId="3" applyFont="1" applyBorder="1"/>
    <xf numFmtId="165" fontId="4" fillId="0" borderId="9" xfId="4" applyNumberFormat="1" applyFont="1" applyFill="1" applyBorder="1" applyAlignment="1">
      <alignment wrapText="1"/>
    </xf>
    <xf numFmtId="3" fontId="4" fillId="0" borderId="9" xfId="3" applyNumberFormat="1" applyFont="1" applyFill="1" applyBorder="1" applyAlignment="1">
      <alignment wrapText="1"/>
    </xf>
    <xf numFmtId="167" fontId="4" fillId="0" borderId="9" xfId="5" applyNumberFormat="1" applyFont="1" applyFill="1" applyBorder="1" applyAlignment="1">
      <alignment wrapText="1"/>
    </xf>
    <xf numFmtId="165" fontId="4" fillId="0" borderId="9" xfId="4" applyNumberFormat="1" applyFont="1" applyFill="1" applyBorder="1" applyAlignment="1">
      <alignment horizontal="right" wrapText="1"/>
    </xf>
    <xf numFmtId="0" fontId="3" fillId="0" borderId="0" xfId="3" applyFont="1" applyBorder="1" applyAlignment="1">
      <alignment horizontal="right"/>
    </xf>
    <xf numFmtId="0" fontId="5" fillId="0" borderId="0" xfId="3" applyFont="1" applyBorder="1" applyAlignment="1">
      <alignment horizontal="center"/>
    </xf>
    <xf numFmtId="166" fontId="4" fillId="0" borderId="0" xfId="3" applyNumberFormat="1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0" fillId="0" borderId="0" xfId="0" applyBorder="1"/>
    <xf numFmtId="44" fontId="4" fillId="0" borderId="0" xfId="3" applyNumberFormat="1" applyFont="1" applyBorder="1"/>
    <xf numFmtId="9" fontId="4" fillId="0" borderId="0" xfId="3" applyNumberFormat="1" applyFont="1" applyBorder="1" applyAlignment="1">
      <alignment horizontal="right"/>
    </xf>
    <xf numFmtId="165" fontId="4" fillId="0" borderId="0" xfId="3" applyNumberFormat="1" applyFont="1" applyBorder="1"/>
    <xf numFmtId="10" fontId="4" fillId="0" borderId="0" xfId="3" applyNumberFormat="1" applyFont="1" applyBorder="1" applyAlignment="1">
      <alignment horizontal="right"/>
    </xf>
    <xf numFmtId="166" fontId="4" fillId="0" borderId="0" xfId="3" applyNumberFormat="1" applyFont="1" applyBorder="1"/>
    <xf numFmtId="10" fontId="4" fillId="0" borderId="0" xfId="3" applyNumberFormat="1" applyFont="1" applyBorder="1"/>
    <xf numFmtId="165" fontId="3" fillId="0" borderId="0" xfId="2" applyNumberFormat="1" applyFont="1" applyBorder="1"/>
    <xf numFmtId="167" fontId="4" fillId="0" borderId="0" xfId="1" applyNumberFormat="1" applyFont="1" applyBorder="1"/>
    <xf numFmtId="3" fontId="3" fillId="4" borderId="6" xfId="3" applyNumberFormat="1" applyFont="1" applyFill="1" applyBorder="1" applyAlignment="1">
      <alignment horizontal="right" wrapText="1"/>
    </xf>
    <xf numFmtId="44" fontId="4" fillId="7" borderId="0" xfId="2" applyFont="1" applyFill="1"/>
    <xf numFmtId="9" fontId="3" fillId="7" borderId="0" xfId="3" applyNumberFormat="1" applyFont="1" applyFill="1" applyBorder="1" applyAlignment="1">
      <alignment horizontal="center" wrapText="1"/>
    </xf>
    <xf numFmtId="0" fontId="4" fillId="0" borderId="0" xfId="3" applyFont="1"/>
    <xf numFmtId="3" fontId="4" fillId="4" borderId="0" xfId="3" applyNumberFormat="1" applyFont="1" applyFill="1" applyBorder="1" applyAlignment="1">
      <alignment horizontal="right" wrapText="1"/>
    </xf>
    <xf numFmtId="169" fontId="4" fillId="0" borderId="0" xfId="3" applyNumberFormat="1" applyFont="1" applyBorder="1"/>
    <xf numFmtId="0" fontId="0" fillId="4" borderId="6" xfId="0" applyFill="1" applyBorder="1"/>
    <xf numFmtId="42" fontId="3" fillId="4" borderId="13" xfId="4" applyNumberFormat="1" applyFont="1" applyFill="1" applyBorder="1" applyAlignment="1">
      <alignment wrapText="1"/>
    </xf>
    <xf numFmtId="42" fontId="3" fillId="4" borderId="0" xfId="4" applyNumberFormat="1" applyFont="1" applyFill="1" applyBorder="1" applyAlignment="1">
      <alignment wrapText="1"/>
    </xf>
    <xf numFmtId="0" fontId="3" fillId="3" borderId="19" xfId="3" applyFont="1" applyFill="1" applyBorder="1" applyAlignment="1">
      <alignment horizontal="center"/>
    </xf>
    <xf numFmtId="0" fontId="3" fillId="3" borderId="20" xfId="3" applyFont="1" applyFill="1" applyBorder="1" applyAlignment="1">
      <alignment horizontal="center"/>
    </xf>
    <xf numFmtId="42" fontId="4" fillId="4" borderId="0" xfId="2" applyNumberFormat="1" applyFont="1" applyFill="1" applyBorder="1" applyAlignment="1">
      <alignment wrapText="1"/>
    </xf>
    <xf numFmtId="42" fontId="4" fillId="4" borderId="0" xfId="1" applyNumberFormat="1" applyFont="1" applyFill="1" applyBorder="1" applyAlignment="1">
      <alignment wrapText="1"/>
    </xf>
    <xf numFmtId="44" fontId="3" fillId="0" borderId="0" xfId="4" applyNumberFormat="1" applyFont="1" applyFill="1" applyBorder="1" applyAlignment="1">
      <alignment wrapText="1"/>
    </xf>
    <xf numFmtId="43" fontId="4" fillId="0" borderId="0" xfId="4" applyNumberFormat="1" applyFont="1" applyFill="1" applyBorder="1" applyAlignment="1">
      <alignment wrapText="1"/>
    </xf>
    <xf numFmtId="43" fontId="4" fillId="4" borderId="0" xfId="4" applyNumberFormat="1" applyFont="1" applyFill="1" applyBorder="1" applyAlignment="1">
      <alignment wrapText="1"/>
    </xf>
    <xf numFmtId="44" fontId="3" fillId="0" borderId="3" xfId="4" applyNumberFormat="1" applyFont="1" applyFill="1" applyBorder="1" applyAlignment="1">
      <alignment wrapText="1"/>
    </xf>
    <xf numFmtId="44" fontId="3" fillId="4" borderId="3" xfId="4" applyNumberFormat="1" applyFont="1" applyFill="1" applyBorder="1" applyAlignment="1">
      <alignment wrapText="1"/>
    </xf>
    <xf numFmtId="44" fontId="4" fillId="0" borderId="9" xfId="4" applyNumberFormat="1" applyFont="1" applyFill="1" applyBorder="1" applyAlignment="1">
      <alignment wrapText="1"/>
    </xf>
    <xf numFmtId="44" fontId="4" fillId="0" borderId="9" xfId="1" applyNumberFormat="1" applyFont="1" applyFill="1" applyBorder="1" applyAlignment="1">
      <alignment wrapText="1"/>
    </xf>
    <xf numFmtId="44" fontId="4" fillId="0" borderId="14" xfId="2" applyNumberFormat="1" applyFont="1" applyFill="1" applyBorder="1" applyAlignment="1">
      <alignment wrapText="1"/>
    </xf>
    <xf numFmtId="44" fontId="4" fillId="0" borderId="0" xfId="2" applyNumberFormat="1" applyFont="1" applyFill="1" applyBorder="1" applyAlignment="1">
      <alignment wrapText="1"/>
    </xf>
    <xf numFmtId="44" fontId="4" fillId="0" borderId="15" xfId="4" applyNumberFormat="1" applyFont="1" applyFill="1" applyBorder="1" applyAlignment="1">
      <alignment wrapText="1"/>
    </xf>
    <xf numFmtId="44" fontId="3" fillId="0" borderId="9" xfId="4" applyNumberFormat="1" applyFont="1" applyFill="1" applyBorder="1" applyAlignment="1">
      <alignment wrapText="1"/>
    </xf>
    <xf numFmtId="44" fontId="4" fillId="0" borderId="0" xfId="4" applyNumberFormat="1" applyFont="1" applyFill="1" applyBorder="1" applyAlignment="1">
      <alignment wrapText="1"/>
    </xf>
    <xf numFmtId="44" fontId="4" fillId="2" borderId="0" xfId="4" applyNumberFormat="1" applyFont="1" applyFill="1" applyBorder="1" applyAlignment="1">
      <alignment wrapText="1"/>
    </xf>
    <xf numFmtId="44" fontId="4" fillId="2" borderId="0" xfId="3" applyNumberFormat="1" applyFont="1" applyFill="1" applyBorder="1" applyAlignment="1">
      <alignment wrapText="1"/>
    </xf>
    <xf numFmtId="44" fontId="0" fillId="4" borderId="0" xfId="0" applyNumberFormat="1" applyFill="1"/>
    <xf numFmtId="44" fontId="4" fillId="0" borderId="9" xfId="4" applyNumberFormat="1" applyFont="1" applyBorder="1"/>
    <xf numFmtId="44" fontId="4" fillId="0" borderId="0" xfId="1" applyNumberFormat="1" applyFont="1" applyFill="1" applyBorder="1" applyAlignment="1">
      <alignment horizontal="left"/>
    </xf>
    <xf numFmtId="44" fontId="4" fillId="2" borderId="0" xfId="1" applyNumberFormat="1" applyFont="1" applyFill="1" applyBorder="1" applyAlignment="1">
      <alignment wrapText="1"/>
    </xf>
    <xf numFmtId="44" fontId="3" fillId="2" borderId="3" xfId="4" applyNumberFormat="1" applyFont="1" applyFill="1" applyBorder="1" applyAlignment="1">
      <alignment wrapText="1"/>
    </xf>
    <xf numFmtId="44" fontId="3" fillId="2" borderId="0" xfId="4" applyNumberFormat="1" applyFont="1" applyFill="1" applyBorder="1" applyAlignment="1">
      <alignment wrapText="1"/>
    </xf>
    <xf numFmtId="44" fontId="3" fillId="0" borderId="10" xfId="4" applyNumberFormat="1" applyFont="1" applyFill="1" applyBorder="1" applyAlignment="1">
      <alignment wrapText="1"/>
    </xf>
    <xf numFmtId="44" fontId="3" fillId="4" borderId="6" xfId="3" applyNumberFormat="1" applyFont="1" applyFill="1" applyBorder="1" applyAlignment="1">
      <alignment wrapText="1"/>
    </xf>
    <xf numFmtId="44" fontId="4" fillId="2" borderId="6" xfId="3" applyNumberFormat="1" applyFont="1" applyFill="1" applyBorder="1" applyAlignment="1">
      <alignment wrapText="1"/>
    </xf>
    <xf numFmtId="44" fontId="0" fillId="4" borderId="6" xfId="0" applyNumberFormat="1" applyFill="1" applyBorder="1"/>
    <xf numFmtId="44" fontId="3" fillId="5" borderId="17" xfId="4" applyNumberFormat="1" applyFont="1" applyFill="1" applyBorder="1" applyAlignment="1">
      <alignment wrapText="1"/>
    </xf>
    <xf numFmtId="44" fontId="3" fillId="2" borderId="0" xfId="3" applyNumberFormat="1" applyFont="1" applyFill="1" applyBorder="1" applyAlignment="1">
      <alignment wrapText="1"/>
    </xf>
    <xf numFmtId="44" fontId="4" fillId="4" borderId="0" xfId="1" applyNumberFormat="1" applyFont="1" applyFill="1" applyBorder="1" applyAlignment="1">
      <alignment horizontal="left"/>
    </xf>
    <xf numFmtId="44" fontId="3" fillId="4" borderId="0" xfId="3" applyNumberFormat="1" applyFont="1" applyFill="1"/>
    <xf numFmtId="44" fontId="4" fillId="0" borderId="0" xfId="4" applyNumberFormat="1" applyFont="1" applyFill="1" applyBorder="1" applyAlignment="1"/>
    <xf numFmtId="44" fontId="3" fillId="0" borderId="3" xfId="4" applyNumberFormat="1" applyFont="1" applyFill="1" applyBorder="1" applyAlignment="1"/>
    <xf numFmtId="44" fontId="3" fillId="0" borderId="0" xfId="4" applyNumberFormat="1" applyFont="1" applyFill="1" applyBorder="1" applyAlignment="1"/>
    <xf numFmtId="44" fontId="3" fillId="5" borderId="13" xfId="4" applyNumberFormat="1" applyFont="1" applyFill="1" applyBorder="1" applyAlignment="1"/>
    <xf numFmtId="44" fontId="4" fillId="0" borderId="9" xfId="4" applyNumberFormat="1" applyFont="1" applyBorder="1" applyAlignment="1">
      <alignment wrapText="1"/>
    </xf>
    <xf numFmtId="44" fontId="4" fillId="0" borderId="8" xfId="4" applyNumberFormat="1" applyFont="1" applyBorder="1" applyAlignment="1">
      <alignment wrapText="1"/>
    </xf>
    <xf numFmtId="44" fontId="3" fillId="0" borderId="9" xfId="4" applyNumberFormat="1" applyFont="1" applyBorder="1" applyAlignment="1">
      <alignment wrapText="1"/>
    </xf>
    <xf numFmtId="0" fontId="4" fillId="0" borderId="0" xfId="3" applyFont="1"/>
    <xf numFmtId="0" fontId="4" fillId="0" borderId="0" xfId="3" applyFont="1"/>
    <xf numFmtId="2" fontId="4" fillId="0" borderId="0" xfId="3" applyNumberFormat="1" applyFont="1" applyFill="1" applyBorder="1" applyAlignment="1">
      <alignment horizontal="center" wrapText="1"/>
    </xf>
    <xf numFmtId="44" fontId="4" fillId="0" borderId="11" xfId="4" applyNumberFormat="1" applyFont="1" applyFill="1" applyBorder="1" applyAlignment="1">
      <alignment wrapText="1"/>
    </xf>
    <xf numFmtId="44" fontId="3" fillId="3" borderId="13" xfId="2" applyNumberFormat="1" applyFont="1" applyFill="1" applyBorder="1" applyAlignment="1">
      <alignment horizontal="left"/>
    </xf>
    <xf numFmtId="44" fontId="3" fillId="3" borderId="17" xfId="2" applyNumberFormat="1" applyFont="1" applyFill="1" applyBorder="1" applyAlignment="1">
      <alignment horizontal="left"/>
    </xf>
    <xf numFmtId="44" fontId="3" fillId="3" borderId="16" xfId="4" applyNumberFormat="1" applyFont="1" applyFill="1" applyBorder="1" applyAlignment="1">
      <alignment horizontal="left"/>
    </xf>
    <xf numFmtId="44" fontId="3" fillId="3" borderId="13" xfId="4" applyNumberFormat="1" applyFont="1" applyFill="1" applyBorder="1" applyAlignment="1">
      <alignment horizontal="left"/>
    </xf>
    <xf numFmtId="44" fontId="3" fillId="3" borderId="18" xfId="4" applyNumberFormat="1" applyFont="1" applyFill="1" applyBorder="1" applyAlignment="1">
      <alignment horizontal="left"/>
    </xf>
    <xf numFmtId="44" fontId="3" fillId="6" borderId="13" xfId="4" applyNumberFormat="1" applyFont="1" applyFill="1" applyBorder="1" applyAlignment="1"/>
    <xf numFmtId="8" fontId="4" fillId="0" borderId="0" xfId="3" applyNumberFormat="1" applyFont="1"/>
    <xf numFmtId="0" fontId="4" fillId="0" borderId="0" xfId="3" applyFont="1"/>
    <xf numFmtId="44" fontId="4" fillId="0" borderId="0" xfId="1" applyNumberFormat="1" applyFont="1" applyFill="1" applyBorder="1" applyAlignment="1">
      <alignment wrapText="1"/>
    </xf>
    <xf numFmtId="10" fontId="3" fillId="0" borderId="21" xfId="3" applyNumberFormat="1" applyFont="1" applyFill="1" applyBorder="1" applyAlignment="1">
      <alignment horizontal="center" wrapText="1"/>
    </xf>
    <xf numFmtId="0" fontId="9" fillId="0" borderId="0" xfId="0" applyFont="1"/>
    <xf numFmtId="0" fontId="9" fillId="0" borderId="1" xfId="0" applyFont="1" applyBorder="1"/>
    <xf numFmtId="168" fontId="3" fillId="3" borderId="12" xfId="3" applyNumberFormat="1" applyFont="1" applyFill="1" applyBorder="1" applyAlignment="1">
      <alignment horizontal="center"/>
    </xf>
    <xf numFmtId="0" fontId="9" fillId="4" borderId="0" xfId="0" applyFont="1" applyFill="1" applyBorder="1"/>
    <xf numFmtId="168" fontId="3" fillId="3" borderId="11" xfId="3" applyNumberFormat="1" applyFont="1" applyFill="1" applyBorder="1" applyAlignment="1">
      <alignment horizontal="center"/>
    </xf>
    <xf numFmtId="0" fontId="9" fillId="4" borderId="0" xfId="0" applyFont="1" applyFill="1"/>
    <xf numFmtId="44" fontId="3" fillId="0" borderId="0" xfId="3" applyNumberFormat="1" applyFont="1" applyFill="1" applyBorder="1" applyAlignment="1">
      <alignment horizontal="right"/>
    </xf>
    <xf numFmtId="43" fontId="4" fillId="0" borderId="0" xfId="3" applyNumberFormat="1" applyFont="1" applyFill="1" applyBorder="1" applyAlignment="1"/>
    <xf numFmtId="44" fontId="3" fillId="0" borderId="0" xfId="3" applyNumberFormat="1" applyFont="1" applyFill="1" applyBorder="1" applyAlignment="1"/>
    <xf numFmtId="0" fontId="4" fillId="0" borderId="0" xfId="3" applyFont="1"/>
    <xf numFmtId="0" fontId="4" fillId="0" borderId="0" xfId="3" applyNumberFormat="1" applyFont="1" applyFill="1" applyBorder="1" applyAlignment="1">
      <alignment wrapText="1"/>
    </xf>
    <xf numFmtId="3" fontId="3" fillId="4" borderId="0" xfId="3" applyNumberFormat="1" applyFont="1" applyFill="1" applyBorder="1" applyAlignment="1">
      <alignment wrapText="1"/>
    </xf>
    <xf numFmtId="165" fontId="3" fillId="4" borderId="0" xfId="2" applyNumberFormat="1" applyFont="1" applyFill="1" applyBorder="1" applyAlignment="1">
      <alignment wrapText="1"/>
    </xf>
    <xf numFmtId="0" fontId="0" fillId="4" borderId="0" xfId="0" applyFill="1" applyBorder="1"/>
    <xf numFmtId="44" fontId="3" fillId="0" borderId="0" xfId="2" applyNumberFormat="1" applyFont="1" applyFill="1" applyBorder="1" applyAlignment="1">
      <alignment horizontal="left"/>
    </xf>
    <xf numFmtId="166" fontId="3" fillId="0" borderId="0" xfId="6" applyNumberFormat="1" applyFont="1" applyFill="1" applyBorder="1" applyAlignment="1"/>
    <xf numFmtId="44" fontId="10" fillId="0" borderId="3" xfId="4" applyNumberFormat="1" applyFont="1" applyFill="1" applyBorder="1" applyAlignment="1"/>
    <xf numFmtId="0" fontId="4" fillId="4" borderId="0" xfId="3" applyFont="1" applyFill="1" applyAlignment="1">
      <alignment horizontal="center"/>
    </xf>
    <xf numFmtId="16" fontId="4" fillId="4" borderId="2" xfId="3" quotePrefix="1" applyNumberFormat="1" applyFont="1" applyFill="1" applyBorder="1" applyAlignment="1">
      <alignment horizontal="center"/>
    </xf>
    <xf numFmtId="0" fontId="4" fillId="4" borderId="0" xfId="3" applyFont="1" applyFill="1"/>
    <xf numFmtId="44" fontId="4" fillId="4" borderId="0" xfId="4" applyNumberFormat="1" applyFont="1" applyFill="1" applyBorder="1" applyAlignment="1"/>
    <xf numFmtId="44" fontId="3" fillId="4" borderId="0" xfId="4" applyNumberFormat="1" applyFont="1" applyFill="1" applyBorder="1" applyAlignment="1">
      <alignment wrapText="1"/>
    </xf>
    <xf numFmtId="44" fontId="4" fillId="4" borderId="0" xfId="3" applyNumberFormat="1" applyFont="1" applyFill="1" applyBorder="1" applyAlignment="1">
      <alignment wrapText="1"/>
    </xf>
    <xf numFmtId="44" fontId="3" fillId="4" borderId="13" xfId="2" applyNumberFormat="1" applyFont="1" applyFill="1" applyBorder="1" applyAlignment="1">
      <alignment horizontal="left"/>
    </xf>
    <xf numFmtId="44" fontId="4" fillId="4" borderId="11" xfId="4" applyNumberFormat="1" applyFont="1" applyFill="1" applyBorder="1" applyAlignment="1">
      <alignment wrapText="1"/>
    </xf>
    <xf numFmtId="44" fontId="3" fillId="4" borderId="13" xfId="4" applyNumberFormat="1" applyFont="1" applyFill="1" applyBorder="1" applyAlignment="1">
      <alignment horizontal="left"/>
    </xf>
    <xf numFmtId="44" fontId="4" fillId="4" borderId="0" xfId="4" applyNumberFormat="1" applyFont="1" applyFill="1" applyBorder="1" applyAlignment="1">
      <alignment wrapText="1"/>
    </xf>
    <xf numFmtId="10" fontId="11" fillId="0" borderId="0" xfId="3" applyNumberFormat="1" applyFont="1" applyFill="1" applyBorder="1" applyAlignment="1"/>
    <xf numFmtId="44" fontId="3" fillId="4" borderId="13" xfId="4" applyNumberFormat="1" applyFont="1" applyFill="1" applyBorder="1" applyAlignment="1"/>
    <xf numFmtId="10" fontId="11" fillId="0" borderId="0" xfId="3" applyNumberFormat="1" applyFont="1"/>
    <xf numFmtId="44" fontId="3" fillId="0" borderId="7" xfId="4" applyNumberFormat="1" applyFont="1" applyFill="1" applyBorder="1" applyAlignment="1">
      <alignment wrapText="1"/>
    </xf>
    <xf numFmtId="44" fontId="3" fillId="6" borderId="23" xfId="4" applyNumberFormat="1" applyFont="1" applyFill="1" applyBorder="1" applyAlignment="1">
      <alignment horizontal="left"/>
    </xf>
    <xf numFmtId="44" fontId="3" fillId="0" borderId="7" xfId="2" applyNumberFormat="1" applyFont="1" applyFill="1" applyBorder="1" applyAlignment="1">
      <alignment horizontal="left"/>
    </xf>
    <xf numFmtId="0" fontId="3" fillId="0" borderId="22" xfId="3" applyFont="1" applyBorder="1" applyAlignment="1"/>
    <xf numFmtId="43" fontId="4" fillId="0" borderId="0" xfId="3" applyNumberFormat="1" applyFont="1" applyFill="1" applyBorder="1" applyAlignment="1"/>
    <xf numFmtId="43" fontId="4" fillId="0" borderId="0" xfId="3" applyNumberFormat="1" applyFont="1" applyFill="1" applyBorder="1" applyAlignment="1">
      <alignment horizontal="left"/>
    </xf>
    <xf numFmtId="44" fontId="3" fillId="0" borderId="0" xfId="3" applyNumberFormat="1" applyFont="1" applyFill="1" applyBorder="1" applyAlignment="1">
      <alignment horizontal="right"/>
    </xf>
    <xf numFmtId="43" fontId="4" fillId="0" borderId="0" xfId="3" applyNumberFormat="1" applyFont="1" applyFill="1" applyBorder="1" applyAlignment="1">
      <alignment wrapText="1"/>
    </xf>
    <xf numFmtId="43" fontId="3" fillId="0" borderId="0" xfId="3" applyNumberFormat="1" applyFont="1" applyFill="1" applyBorder="1" applyAlignment="1">
      <alignment wrapText="1"/>
    </xf>
    <xf numFmtId="44" fontId="3" fillId="0" borderId="0" xfId="3" applyNumberFormat="1" applyFont="1" applyFill="1" applyBorder="1" applyAlignment="1">
      <alignment horizontal="left"/>
    </xf>
    <xf numFmtId="44" fontId="3" fillId="0" borderId="0" xfId="3" applyNumberFormat="1" applyFont="1" applyFill="1" applyBorder="1" applyAlignment="1"/>
    <xf numFmtId="44" fontId="3" fillId="6" borderId="5" xfId="3" applyNumberFormat="1" applyFont="1" applyFill="1" applyBorder="1" applyAlignment="1">
      <alignment horizontal="left"/>
    </xf>
    <xf numFmtId="44" fontId="3" fillId="6" borderId="6" xfId="3" applyNumberFormat="1" applyFont="1" applyFill="1" applyBorder="1" applyAlignment="1">
      <alignment horizontal="left"/>
    </xf>
    <xf numFmtId="44" fontId="3" fillId="8" borderId="5" xfId="3" applyNumberFormat="1" applyFont="1" applyFill="1" applyBorder="1" applyAlignment="1">
      <alignment horizontal="left"/>
    </xf>
    <xf numFmtId="44" fontId="3" fillId="8" borderId="6" xfId="3" applyNumberFormat="1" applyFont="1" applyFill="1" applyBorder="1" applyAlignment="1">
      <alignment horizontal="left"/>
    </xf>
    <xf numFmtId="166" fontId="3" fillId="0" borderId="0" xfId="6" applyNumberFormat="1" applyFont="1" applyFill="1" applyBorder="1" applyAlignment="1">
      <alignment horizontal="right"/>
    </xf>
    <xf numFmtId="0" fontId="12" fillId="0" borderId="0" xfId="3" applyFont="1" applyBorder="1" applyAlignment="1">
      <alignment horizontal="center" vertical="center"/>
    </xf>
    <xf numFmtId="0" fontId="12" fillId="0" borderId="0" xfId="3" applyFont="1" applyFill="1" applyAlignment="1">
      <alignment horizontal="center" vertical="center"/>
    </xf>
    <xf numFmtId="15" fontId="12" fillId="0" borderId="0" xfId="3" applyNumberFormat="1" applyFont="1" applyFill="1" applyAlignment="1">
      <alignment horizontal="center" vertical="center"/>
    </xf>
    <xf numFmtId="44" fontId="3" fillId="8" borderId="5" xfId="3" applyNumberFormat="1" applyFont="1" applyFill="1" applyBorder="1" applyAlignment="1">
      <alignment horizontal="right"/>
    </xf>
    <xf numFmtId="44" fontId="3" fillId="8" borderId="6" xfId="3" applyNumberFormat="1" applyFont="1" applyFill="1" applyBorder="1" applyAlignment="1">
      <alignment horizontal="right"/>
    </xf>
    <xf numFmtId="44" fontId="3" fillId="5" borderId="5" xfId="3" applyNumberFormat="1" applyFont="1" applyFill="1" applyBorder="1" applyAlignment="1">
      <alignment horizontal="right"/>
    </xf>
    <xf numFmtId="44" fontId="3" fillId="5" borderId="6" xfId="3" applyNumberFormat="1" applyFont="1" applyFill="1" applyBorder="1" applyAlignment="1">
      <alignment horizontal="right"/>
    </xf>
    <xf numFmtId="44" fontId="3" fillId="0" borderId="22" xfId="3" applyNumberFormat="1" applyFont="1" applyFill="1" applyBorder="1" applyAlignment="1"/>
  </cellXfs>
  <cellStyles count="7">
    <cellStyle name="Comma" xfId="1" builtinId="3"/>
    <cellStyle name="Comma 2" xfId="5" xr:uid="{00000000-0005-0000-0000-000001000000}"/>
    <cellStyle name="Currency" xfId="2" builtinId="4"/>
    <cellStyle name="Currency 5" xfId="4" xr:uid="{00000000-0005-0000-0000-000003000000}"/>
    <cellStyle name="Normal" xfId="0" builtinId="0"/>
    <cellStyle name="Normal_Shibata_DOD_1180 _059_42_Budget" xfId="3" xr:uid="{00000000-0005-0000-0000-000005000000}"/>
    <cellStyle name="Percent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9"/>
  <sheetViews>
    <sheetView tabSelected="1" topLeftCell="A3" workbookViewId="0">
      <selection activeCell="C18" sqref="C18"/>
    </sheetView>
  </sheetViews>
  <sheetFormatPr defaultColWidth="8.85546875" defaultRowHeight="15"/>
  <cols>
    <col min="1" max="1" width="29.85546875" style="2" customWidth="1"/>
    <col min="2" max="2" width="16.5703125" style="2" customWidth="1"/>
    <col min="3" max="3" width="14.42578125" style="2" customWidth="1"/>
    <col min="4" max="4" width="14.7109375" style="2" customWidth="1"/>
    <col min="5" max="5" width="12.28515625" style="2" customWidth="1"/>
    <col min="6" max="6" width="12.5703125" style="2" customWidth="1"/>
    <col min="7" max="9" width="6.140625" style="146" customWidth="1"/>
    <col min="10" max="10" width="0.85546875" style="2" customWidth="1"/>
    <col min="11" max="11" width="15.7109375" style="2" customWidth="1"/>
    <col min="12" max="12" width="0.85546875" style="2" customWidth="1"/>
    <col min="13" max="13" width="15.7109375" style="2" customWidth="1"/>
    <col min="14" max="14" width="0.85546875" style="2" customWidth="1"/>
    <col min="15" max="15" width="15.7109375" style="2" customWidth="1"/>
    <col min="16" max="16" width="0.85546875" style="2" customWidth="1"/>
    <col min="17" max="17" width="17.7109375" style="2" customWidth="1"/>
    <col min="18" max="18" width="11.28515625" style="2" customWidth="1"/>
    <col min="19" max="19" width="8.85546875" style="2"/>
  </cols>
  <sheetData>
    <row r="1" spans="1:19">
      <c r="A1" s="136"/>
      <c r="B1" s="136"/>
      <c r="C1" s="136"/>
      <c r="D1" s="136"/>
      <c r="E1" s="136"/>
      <c r="F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19" ht="23.25">
      <c r="A2" s="195" t="s">
        <v>32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19" ht="23.25">
      <c r="A3" s="196" t="s">
        <v>33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9" ht="23.25">
      <c r="A4" s="197" t="s">
        <v>74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9">
      <c r="A5" s="3" t="s">
        <v>0</v>
      </c>
      <c r="B5" s="4"/>
      <c r="C5" s="4"/>
      <c r="D5" s="4"/>
      <c r="E5" s="4"/>
      <c r="F5" s="4"/>
      <c r="G5" s="4"/>
      <c r="H5" s="4"/>
      <c r="I5" s="4"/>
      <c r="J5" s="1"/>
      <c r="K5" s="1"/>
      <c r="L5" s="1"/>
      <c r="M5" s="1"/>
      <c r="N5" s="1"/>
      <c r="O5" s="1"/>
      <c r="P5" s="1"/>
      <c r="Q5" s="1"/>
    </row>
    <row r="6" spans="1:19" ht="15.75" thickBot="1">
      <c r="A6" s="5"/>
      <c r="B6" s="5"/>
      <c r="C6" s="5"/>
      <c r="D6" s="5"/>
      <c r="E6" s="6"/>
      <c r="F6" s="6"/>
      <c r="G6" s="6"/>
      <c r="H6" s="6"/>
      <c r="I6" s="6"/>
      <c r="J6" s="7"/>
      <c r="K6" s="8" t="s">
        <v>1</v>
      </c>
      <c r="L6" s="9"/>
      <c r="M6" s="8" t="s">
        <v>2</v>
      </c>
      <c r="N6" s="9"/>
      <c r="O6" s="8" t="s">
        <v>3</v>
      </c>
      <c r="P6" s="9"/>
      <c r="Q6" s="8"/>
    </row>
    <row r="7" spans="1:19">
      <c r="A7" s="146"/>
      <c r="B7" s="10"/>
      <c r="C7" s="10"/>
      <c r="D7" s="10"/>
      <c r="E7" s="11"/>
      <c r="F7" s="11"/>
      <c r="G7" s="11"/>
      <c r="H7" s="11"/>
      <c r="I7" s="11"/>
      <c r="J7" s="12"/>
      <c r="K7" s="151">
        <v>44013</v>
      </c>
      <c r="L7" s="13"/>
      <c r="M7" s="151">
        <v>44378</v>
      </c>
      <c r="N7" s="166"/>
      <c r="O7" s="151">
        <v>44743</v>
      </c>
      <c r="P7" s="13"/>
      <c r="Q7" s="96" t="s">
        <v>6</v>
      </c>
    </row>
    <row r="8" spans="1:19" ht="15.75" thickBot="1">
      <c r="A8" s="157" t="s">
        <v>34</v>
      </c>
      <c r="B8" s="15"/>
      <c r="C8" s="16"/>
      <c r="D8" s="17"/>
      <c r="E8" s="11"/>
      <c r="F8" s="11"/>
      <c r="G8" s="11"/>
      <c r="H8" s="11"/>
      <c r="I8" s="11"/>
      <c r="J8" s="12"/>
      <c r="K8" s="153">
        <v>44377</v>
      </c>
      <c r="L8" s="18"/>
      <c r="M8" s="153">
        <v>44742</v>
      </c>
      <c r="N8" s="167"/>
      <c r="O8" s="153">
        <v>45107</v>
      </c>
      <c r="P8" s="18"/>
      <c r="Q8" s="97" t="s">
        <v>7</v>
      </c>
    </row>
    <row r="9" spans="1:19" ht="30">
      <c r="A9" s="21" t="s">
        <v>8</v>
      </c>
      <c r="B9" s="21" t="s">
        <v>28</v>
      </c>
      <c r="C9" s="21" t="s">
        <v>9</v>
      </c>
      <c r="D9" s="21" t="s">
        <v>10</v>
      </c>
      <c r="E9" s="22" t="s">
        <v>11</v>
      </c>
      <c r="F9" s="22" t="s">
        <v>12</v>
      </c>
      <c r="G9" s="22" t="s">
        <v>30</v>
      </c>
      <c r="H9" s="148" t="s">
        <v>29</v>
      </c>
      <c r="I9" s="22" t="s">
        <v>31</v>
      </c>
      <c r="J9" s="23"/>
      <c r="L9" s="24"/>
      <c r="N9" s="168"/>
      <c r="P9" s="24"/>
      <c r="Q9" s="69"/>
    </row>
    <row r="10" spans="1:19">
      <c r="A10" s="25" t="s">
        <v>23</v>
      </c>
      <c r="B10" s="159" t="s">
        <v>41</v>
      </c>
      <c r="C10" s="26">
        <f>ROUND(D10*26.1,0)</f>
        <v>0</v>
      </c>
      <c r="D10" s="88">
        <v>0</v>
      </c>
      <c r="E10" s="89">
        <v>0</v>
      </c>
      <c r="F10" s="137">
        <f>12*E10</f>
        <v>0</v>
      </c>
      <c r="G10" s="137">
        <v>0</v>
      </c>
      <c r="H10" s="137">
        <v>0</v>
      </c>
      <c r="I10" s="137">
        <v>0</v>
      </c>
      <c r="J10" s="27"/>
      <c r="K10" s="128"/>
      <c r="L10" s="112"/>
      <c r="M10" s="128">
        <f>ROUNDDOWN(K10+(K10*0.03),0)</f>
        <v>0</v>
      </c>
      <c r="N10" s="169">
        <f t="shared" ref="N10:P10" si="0">ROUNDDOWN(L10+(L10*0.03),0)</f>
        <v>0</v>
      </c>
      <c r="O10" s="128">
        <f t="shared" si="0"/>
        <v>0</v>
      </c>
      <c r="P10" s="169">
        <f t="shared" si="0"/>
        <v>0</v>
      </c>
      <c r="Q10" s="132">
        <f>SUM(K10,M10,O10)</f>
        <v>0</v>
      </c>
    </row>
    <row r="11" spans="1:19">
      <c r="A11" s="26"/>
      <c r="B11" s="26"/>
      <c r="C11" s="26"/>
      <c r="D11" s="26"/>
      <c r="E11" s="29" t="s">
        <v>13</v>
      </c>
      <c r="F11" s="35">
        <f>B94</f>
        <v>0.3</v>
      </c>
      <c r="G11" s="35"/>
      <c r="H11" s="35"/>
      <c r="I11" s="35"/>
      <c r="J11" s="30"/>
      <c r="K11" s="116">
        <f>ROUND(K10*F11,0)</f>
        <v>0</v>
      </c>
      <c r="L11" s="117"/>
      <c r="M11" s="116">
        <f>ROUNDDOWN(K11+(K11*0.03),0)</f>
        <v>0</v>
      </c>
      <c r="N11" s="126">
        <f t="shared" ref="N11:P11" si="1">ROUNDDOWN(L11+(L11*0.03),0)</f>
        <v>0</v>
      </c>
      <c r="O11" s="116">
        <f t="shared" si="1"/>
        <v>0</v>
      </c>
      <c r="P11" s="126">
        <f t="shared" si="1"/>
        <v>0</v>
      </c>
      <c r="Q11" s="133">
        <f>SUM(K11,M11,O11)</f>
        <v>0</v>
      </c>
    </row>
    <row r="12" spans="1:19">
      <c r="A12" s="26"/>
      <c r="B12" s="26"/>
      <c r="C12" s="26"/>
      <c r="D12" s="26"/>
      <c r="E12" s="31"/>
      <c r="F12" s="32" t="s">
        <v>14</v>
      </c>
      <c r="G12" s="32"/>
      <c r="H12" s="32"/>
      <c r="I12" s="32"/>
      <c r="J12" s="27"/>
      <c r="K12" s="165">
        <f>SUM(K10:K11)</f>
        <v>0</v>
      </c>
      <c r="L12" s="118"/>
      <c r="M12" s="129">
        <f>SUM(M10:M11)</f>
        <v>0</v>
      </c>
      <c r="N12" s="104"/>
      <c r="O12" s="129">
        <f>SUM(O10:O11)</f>
        <v>0</v>
      </c>
      <c r="P12" s="104"/>
      <c r="Q12" s="134">
        <f>SUM(K12,M12,O12)</f>
        <v>0</v>
      </c>
    </row>
    <row r="13" spans="1:19">
      <c r="A13" s="26"/>
      <c r="B13" s="26"/>
      <c r="C13" s="26"/>
      <c r="D13" s="26"/>
      <c r="E13" s="31"/>
      <c r="F13" s="32"/>
      <c r="G13" s="32"/>
      <c r="H13" s="32"/>
      <c r="I13" s="32"/>
      <c r="J13" s="27"/>
      <c r="K13" s="130"/>
      <c r="L13" s="119"/>
      <c r="M13" s="130"/>
      <c r="N13" s="170"/>
      <c r="O13" s="130"/>
      <c r="P13" s="170"/>
      <c r="Q13" s="134"/>
      <c r="R13" s="146"/>
      <c r="S13" s="146"/>
    </row>
    <row r="14" spans="1:19">
      <c r="A14" s="25" t="s">
        <v>23</v>
      </c>
      <c r="B14" s="159" t="s">
        <v>40</v>
      </c>
      <c r="C14" s="26"/>
      <c r="D14" s="88">
        <v>0</v>
      </c>
      <c r="E14" s="89">
        <v>0</v>
      </c>
      <c r="F14" s="137">
        <f>12*E14</f>
        <v>0</v>
      </c>
      <c r="G14" s="137">
        <v>0</v>
      </c>
      <c r="H14" s="137">
        <v>0</v>
      </c>
      <c r="I14" s="137">
        <v>0</v>
      </c>
      <c r="J14" s="27"/>
      <c r="K14" s="128">
        <f>ROUND(C14*E14,0)</f>
        <v>0</v>
      </c>
      <c r="L14" s="112"/>
      <c r="M14" s="128">
        <f>ROUNDDOWN(K14+(K14*0.03),0)</f>
        <v>0</v>
      </c>
      <c r="N14" s="169">
        <f t="shared" ref="N14:N15" si="2">ROUNDDOWN(L14+(L14*0.03),0)</f>
        <v>0</v>
      </c>
      <c r="O14" s="128">
        <f t="shared" ref="O14:O15" si="3">ROUNDDOWN(M14+(M14*0.03),0)</f>
        <v>0</v>
      </c>
      <c r="P14" s="169">
        <f t="shared" ref="P14:P15" si="4">ROUNDDOWN(N14+(N14*0.03),0)</f>
        <v>0</v>
      </c>
      <c r="Q14" s="132">
        <f>SUM(K14,M14,O14)</f>
        <v>0</v>
      </c>
      <c r="R14" s="158"/>
      <c r="S14" s="158"/>
    </row>
    <row r="15" spans="1:19">
      <c r="A15" s="26"/>
      <c r="B15" s="26"/>
      <c r="C15" s="26"/>
      <c r="D15" s="26"/>
      <c r="E15" s="29" t="s">
        <v>13</v>
      </c>
      <c r="F15" s="35">
        <f>B94</f>
        <v>0.3</v>
      </c>
      <c r="G15" s="35"/>
      <c r="H15" s="35"/>
      <c r="I15" s="35"/>
      <c r="J15" s="30"/>
      <c r="K15" s="116">
        <f>ROUND(K14*F15,0)</f>
        <v>0</v>
      </c>
      <c r="L15" s="117"/>
      <c r="M15" s="116">
        <f>ROUNDDOWN(K15+(K15*0.03),0)</f>
        <v>0</v>
      </c>
      <c r="N15" s="126">
        <f t="shared" si="2"/>
        <v>0</v>
      </c>
      <c r="O15" s="116">
        <f t="shared" si="3"/>
        <v>0</v>
      </c>
      <c r="P15" s="126">
        <f t="shared" si="4"/>
        <v>0</v>
      </c>
      <c r="Q15" s="133">
        <f>SUM(K15,M15,O15)</f>
        <v>0</v>
      </c>
      <c r="R15" s="158"/>
      <c r="S15" s="158"/>
    </row>
    <row r="16" spans="1:19">
      <c r="A16" s="26"/>
      <c r="B16" s="26"/>
      <c r="C16" s="26"/>
      <c r="D16" s="26"/>
      <c r="E16" s="31"/>
      <c r="F16" s="155" t="s">
        <v>14</v>
      </c>
      <c r="G16" s="155"/>
      <c r="H16" s="155"/>
      <c r="I16" s="155"/>
      <c r="J16" s="27"/>
      <c r="K16" s="165">
        <f>SUM(K14:K15)</f>
        <v>0</v>
      </c>
      <c r="L16" s="118"/>
      <c r="M16" s="129">
        <f>SUM(M14:M15)</f>
        <v>0</v>
      </c>
      <c r="N16" s="104"/>
      <c r="O16" s="129">
        <f>SUM(O14:O15)</f>
        <v>0</v>
      </c>
      <c r="P16" s="104"/>
      <c r="Q16" s="134">
        <f>SUM(K16,M16,O16)</f>
        <v>0</v>
      </c>
      <c r="R16" s="158"/>
      <c r="S16" s="158"/>
    </row>
    <row r="17" spans="1:19">
      <c r="A17" s="26"/>
      <c r="B17" s="26"/>
      <c r="C17" s="26"/>
      <c r="D17" s="26"/>
      <c r="E17" s="31"/>
      <c r="F17" s="32"/>
      <c r="G17" s="32"/>
      <c r="H17" s="32"/>
      <c r="I17" s="32"/>
      <c r="J17" s="27"/>
      <c r="K17" s="100"/>
      <c r="L17" s="119"/>
      <c r="M17" s="100"/>
      <c r="N17" s="170"/>
      <c r="O17" s="100"/>
      <c r="P17" s="170"/>
      <c r="Q17" s="115"/>
      <c r="R17" s="146"/>
      <c r="S17" s="146"/>
    </row>
    <row r="18" spans="1:19">
      <c r="A18" s="25" t="s">
        <v>23</v>
      </c>
      <c r="B18" s="159" t="s">
        <v>40</v>
      </c>
      <c r="C18" s="26">
        <f>ROUND(D18*26.1,0)</f>
        <v>0</v>
      </c>
      <c r="D18" s="88">
        <v>0</v>
      </c>
      <c r="E18" s="89">
        <v>0</v>
      </c>
      <c r="F18" s="137">
        <f>12*E18</f>
        <v>0</v>
      </c>
      <c r="G18" s="137">
        <v>0</v>
      </c>
      <c r="H18" s="137">
        <v>0</v>
      </c>
      <c r="I18" s="137">
        <v>0</v>
      </c>
      <c r="J18" s="27"/>
      <c r="K18" s="128">
        <f>ROUND(C18*E18,0)</f>
        <v>0</v>
      </c>
      <c r="L18" s="112"/>
      <c r="M18" s="128">
        <f>ROUNDDOWN(K18+(K18*0.03),0)</f>
        <v>0</v>
      </c>
      <c r="N18" s="169">
        <f t="shared" ref="N18:N19" si="5">ROUNDDOWN(L18+(L18*0.03),0)</f>
        <v>0</v>
      </c>
      <c r="O18" s="128">
        <f t="shared" ref="O18:O19" si="6">ROUNDDOWN(M18+(M18*0.03),0)</f>
        <v>0</v>
      </c>
      <c r="P18" s="169">
        <f t="shared" ref="P18:P19" si="7">ROUNDDOWN(N18+(N18*0.03),0)</f>
        <v>0</v>
      </c>
      <c r="Q18" s="132">
        <f>SUM(K18,M18,O18)</f>
        <v>0</v>
      </c>
      <c r="R18" s="158"/>
      <c r="S18" s="158"/>
    </row>
    <row r="19" spans="1:19">
      <c r="A19" s="26"/>
      <c r="B19" s="26"/>
      <c r="C19" s="26"/>
      <c r="D19" s="26"/>
      <c r="E19" s="29" t="s">
        <v>13</v>
      </c>
      <c r="F19" s="35">
        <f>B94</f>
        <v>0.3</v>
      </c>
      <c r="G19" s="35"/>
      <c r="H19" s="35"/>
      <c r="I19" s="35"/>
      <c r="J19" s="30"/>
      <c r="K19" s="116">
        <f>ROUND(K18*F19,0)</f>
        <v>0</v>
      </c>
      <c r="L19" s="117"/>
      <c r="M19" s="116">
        <f>ROUNDDOWN(K19+(K19*0.03),0)</f>
        <v>0</v>
      </c>
      <c r="N19" s="126">
        <f t="shared" si="5"/>
        <v>0</v>
      </c>
      <c r="O19" s="116">
        <f t="shared" si="6"/>
        <v>0</v>
      </c>
      <c r="P19" s="126">
        <f t="shared" si="7"/>
        <v>0</v>
      </c>
      <c r="Q19" s="133">
        <f>SUM(K19,M19,O19)</f>
        <v>0</v>
      </c>
      <c r="R19" s="158"/>
      <c r="S19" s="158"/>
    </row>
    <row r="20" spans="1:19">
      <c r="A20" s="26"/>
      <c r="B20" s="26"/>
      <c r="C20" s="26"/>
      <c r="D20" s="26"/>
      <c r="E20" s="31"/>
      <c r="F20" s="155" t="s">
        <v>14</v>
      </c>
      <c r="G20" s="155"/>
      <c r="H20" s="155"/>
      <c r="I20" s="155"/>
      <c r="J20" s="27"/>
      <c r="K20" s="165">
        <f>SUM(K18:K19)</f>
        <v>0</v>
      </c>
      <c r="L20" s="118"/>
      <c r="M20" s="129">
        <f>SUM(M18:M19)</f>
        <v>0</v>
      </c>
      <c r="N20" s="104"/>
      <c r="O20" s="129">
        <f>SUM(O18:O19)</f>
        <v>0</v>
      </c>
      <c r="P20" s="104"/>
      <c r="Q20" s="134">
        <f>SUM(K20,M20,O20)</f>
        <v>0</v>
      </c>
      <c r="R20" s="158"/>
      <c r="S20" s="158"/>
    </row>
    <row r="21" spans="1:19">
      <c r="A21" s="26"/>
      <c r="B21" s="26"/>
      <c r="C21" s="26"/>
      <c r="D21" s="26"/>
      <c r="E21" s="31"/>
      <c r="F21" s="32"/>
      <c r="G21" s="32"/>
      <c r="H21" s="32"/>
      <c r="I21" s="32"/>
      <c r="J21" s="27"/>
      <c r="K21" s="100"/>
      <c r="L21" s="119"/>
      <c r="M21" s="100"/>
      <c r="N21" s="170"/>
      <c r="O21" s="100"/>
      <c r="P21" s="170"/>
      <c r="Q21" s="115"/>
    </row>
    <row r="22" spans="1:19">
      <c r="A22" s="25" t="s">
        <v>23</v>
      </c>
      <c r="B22" s="159" t="s">
        <v>40</v>
      </c>
      <c r="C22" s="26">
        <f>ROUND(D22*26.1,0)</f>
        <v>0</v>
      </c>
      <c r="D22" s="88">
        <v>0</v>
      </c>
      <c r="E22" s="89">
        <v>0</v>
      </c>
      <c r="F22" s="137">
        <f>12*E22</f>
        <v>0</v>
      </c>
      <c r="G22" s="137">
        <v>0</v>
      </c>
      <c r="H22" s="137">
        <v>0</v>
      </c>
      <c r="I22" s="137">
        <v>0</v>
      </c>
      <c r="J22" s="27"/>
      <c r="K22" s="128">
        <f>ROUND(C22*E22,0)</f>
        <v>0</v>
      </c>
      <c r="L22" s="112"/>
      <c r="M22" s="128">
        <f>ROUNDDOWN(K22+(K22*0.03),0)</f>
        <v>0</v>
      </c>
      <c r="N22" s="169">
        <f t="shared" ref="N22:N23" si="8">ROUNDDOWN(L22+(L22*0.03),0)</f>
        <v>0</v>
      </c>
      <c r="O22" s="128">
        <f t="shared" ref="O22:O23" si="9">ROUNDDOWN(M22+(M22*0.03),0)</f>
        <v>0</v>
      </c>
      <c r="P22" s="169">
        <f t="shared" ref="P22:P23" si="10">ROUNDDOWN(N22+(N22*0.03),0)</f>
        <v>0</v>
      </c>
      <c r="Q22" s="132">
        <f>SUM(K22,M22,O22)</f>
        <v>0</v>
      </c>
      <c r="R22" s="158"/>
      <c r="S22" s="158"/>
    </row>
    <row r="23" spans="1:19">
      <c r="A23" s="26"/>
      <c r="B23" s="26"/>
      <c r="C23" s="26"/>
      <c r="D23" s="26"/>
      <c r="E23" s="29" t="s">
        <v>13</v>
      </c>
      <c r="F23" s="35">
        <f>B94</f>
        <v>0.3</v>
      </c>
      <c r="G23" s="35"/>
      <c r="H23" s="35"/>
      <c r="I23" s="35"/>
      <c r="J23" s="30"/>
      <c r="K23" s="116">
        <f>ROUND(K22*F23,0)</f>
        <v>0</v>
      </c>
      <c r="L23" s="117"/>
      <c r="M23" s="116">
        <f>ROUNDDOWN(K23+(K23*0.03),0)</f>
        <v>0</v>
      </c>
      <c r="N23" s="126">
        <f t="shared" si="8"/>
        <v>0</v>
      </c>
      <c r="O23" s="116">
        <f t="shared" si="9"/>
        <v>0</v>
      </c>
      <c r="P23" s="126">
        <f t="shared" si="10"/>
        <v>0</v>
      </c>
      <c r="Q23" s="133">
        <f>SUM(K23,M23,O23)</f>
        <v>0</v>
      </c>
      <c r="R23" s="158"/>
      <c r="S23" s="158"/>
    </row>
    <row r="24" spans="1:19">
      <c r="A24" s="26"/>
      <c r="B24" s="26"/>
      <c r="C24" s="26"/>
      <c r="D24" s="26"/>
      <c r="E24" s="31"/>
      <c r="F24" s="155" t="s">
        <v>14</v>
      </c>
      <c r="G24" s="155"/>
      <c r="H24" s="155"/>
      <c r="I24" s="155"/>
      <c r="J24" s="27"/>
      <c r="K24" s="165">
        <f>SUM(K22:K23)</f>
        <v>0</v>
      </c>
      <c r="L24" s="118"/>
      <c r="M24" s="129">
        <f>SUM(M22:M23)</f>
        <v>0</v>
      </c>
      <c r="N24" s="104"/>
      <c r="O24" s="129">
        <f>SUM(O22:O23)</f>
        <v>0</v>
      </c>
      <c r="P24" s="104"/>
      <c r="Q24" s="134">
        <f>SUM(K24,M24,O24)</f>
        <v>0</v>
      </c>
      <c r="R24" s="158"/>
      <c r="S24" s="158"/>
    </row>
    <row r="25" spans="1:19" ht="15.75" thickBot="1">
      <c r="A25" s="26"/>
      <c r="B25" s="26"/>
      <c r="C25" s="26"/>
      <c r="D25" s="26"/>
      <c r="E25" s="31"/>
      <c r="F25" s="32"/>
      <c r="G25" s="32"/>
      <c r="H25" s="32"/>
      <c r="I25" s="32"/>
      <c r="J25" s="27"/>
      <c r="K25" s="100"/>
      <c r="L25" s="119"/>
      <c r="M25" s="130"/>
      <c r="N25" s="170"/>
      <c r="O25" s="100"/>
      <c r="P25" s="119"/>
      <c r="Q25" s="115"/>
    </row>
    <row r="26" spans="1:19" ht="15.75" customHeight="1" thickBot="1">
      <c r="A26" s="200" t="s">
        <v>42</v>
      </c>
      <c r="B26" s="201"/>
      <c r="C26" s="201"/>
      <c r="D26" s="201"/>
      <c r="E26" s="201"/>
      <c r="F26" s="201"/>
      <c r="G26" s="201"/>
      <c r="H26" s="201"/>
      <c r="I26" s="201"/>
      <c r="J26" s="42"/>
      <c r="K26" s="131">
        <f>SUM(K12,K16,K20,K24)</f>
        <v>0</v>
      </c>
      <c r="L26" s="121"/>
      <c r="M26" s="131">
        <f>SUM(M12,M16,M20,M24,M24)</f>
        <v>0</v>
      </c>
      <c r="N26" s="121"/>
      <c r="O26" s="131">
        <f>SUM(O12,O16,O20,O24)</f>
        <v>0</v>
      </c>
      <c r="P26" s="121"/>
      <c r="Q26" s="124">
        <f>SUM(K26,M26,O26)</f>
        <v>0</v>
      </c>
    </row>
    <row r="27" spans="1:19">
      <c r="A27" s="20" t="s">
        <v>25</v>
      </c>
      <c r="F27" s="32"/>
      <c r="G27" s="32"/>
      <c r="H27" s="32"/>
      <c r="I27" s="32"/>
      <c r="J27" s="34"/>
      <c r="K27" s="111"/>
      <c r="L27" s="113"/>
      <c r="M27" s="111"/>
      <c r="N27" s="113"/>
      <c r="O27" s="111"/>
      <c r="P27" s="113"/>
      <c r="Q27" s="105"/>
    </row>
    <row r="28" spans="1:19" ht="30">
      <c r="A28" s="21" t="s">
        <v>28</v>
      </c>
      <c r="B28" s="21" t="s">
        <v>27</v>
      </c>
      <c r="C28" s="21" t="s">
        <v>9</v>
      </c>
      <c r="D28" s="21" t="s">
        <v>10</v>
      </c>
      <c r="E28" s="22" t="s">
        <v>11</v>
      </c>
      <c r="F28" s="22" t="s">
        <v>12</v>
      </c>
      <c r="G28" s="22" t="s">
        <v>30</v>
      </c>
      <c r="H28" s="148" t="s">
        <v>29</v>
      </c>
      <c r="I28" s="22" t="s">
        <v>31</v>
      </c>
      <c r="J28" s="34"/>
      <c r="K28" s="111"/>
      <c r="L28" s="113"/>
      <c r="M28" s="111"/>
      <c r="N28" s="113"/>
      <c r="O28" s="111"/>
      <c r="P28" s="113"/>
      <c r="Q28" s="105"/>
    </row>
    <row r="29" spans="1:19" ht="15" customHeight="1">
      <c r="A29" s="41" t="s">
        <v>35</v>
      </c>
      <c r="C29" s="26">
        <f>ROUND(D29*26.1,0)</f>
        <v>0</v>
      </c>
      <c r="D29" s="88">
        <v>0</v>
      </c>
      <c r="E29" s="89">
        <v>0</v>
      </c>
      <c r="F29" s="137">
        <f>12*E29</f>
        <v>0</v>
      </c>
      <c r="G29" s="137">
        <v>0</v>
      </c>
      <c r="H29" s="137">
        <v>0</v>
      </c>
      <c r="I29" s="137">
        <v>0</v>
      </c>
      <c r="J29" s="27"/>
      <c r="K29" s="128">
        <f>ROUND(C29*E29,0)</f>
        <v>0</v>
      </c>
      <c r="L29" s="112"/>
      <c r="M29" s="128">
        <f>ROUNDDOWN(K29+(K29*0.03),0)</f>
        <v>0</v>
      </c>
      <c r="N29" s="169">
        <f t="shared" ref="N29:N30" si="11">ROUNDDOWN(L29+(L29*0.03),0)</f>
        <v>0</v>
      </c>
      <c r="O29" s="128">
        <f t="shared" ref="O29:O30" si="12">ROUNDDOWN(M29+(M29*0.03),0)</f>
        <v>0</v>
      </c>
      <c r="P29" s="169">
        <f t="shared" ref="P29:P30" si="13">ROUNDDOWN(N29+(N29*0.03),0)</f>
        <v>0</v>
      </c>
      <c r="Q29" s="132">
        <f>SUM(K29,M29,O29)</f>
        <v>0</v>
      </c>
    </row>
    <row r="30" spans="1:19">
      <c r="A30" s="25"/>
      <c r="C30" s="26"/>
      <c r="D30" s="26"/>
      <c r="E30" s="29" t="s">
        <v>13</v>
      </c>
      <c r="F30" s="35">
        <f>B94</f>
        <v>0.3</v>
      </c>
      <c r="G30" s="35"/>
      <c r="H30" s="35"/>
      <c r="I30" s="35"/>
      <c r="J30" s="30"/>
      <c r="K30" s="116">
        <f>ROUND(K29*F30,0)</f>
        <v>0</v>
      </c>
      <c r="L30" s="117"/>
      <c r="M30" s="116">
        <f>ROUNDDOWN(K30+(K30*0.03),0)</f>
        <v>0</v>
      </c>
      <c r="N30" s="126">
        <f t="shared" si="11"/>
        <v>0</v>
      </c>
      <c r="O30" s="116">
        <f t="shared" si="12"/>
        <v>0</v>
      </c>
      <c r="P30" s="126">
        <f t="shared" si="13"/>
        <v>0</v>
      </c>
      <c r="Q30" s="133">
        <f>SUM(K30,M30,O30)</f>
        <v>0</v>
      </c>
    </row>
    <row r="31" spans="1:19">
      <c r="C31" s="26"/>
      <c r="D31" s="26"/>
      <c r="E31" s="31"/>
      <c r="F31" s="155" t="s">
        <v>14</v>
      </c>
      <c r="G31" s="155"/>
      <c r="H31" s="155"/>
      <c r="I31" s="155"/>
      <c r="J31" s="27"/>
      <c r="K31" s="165">
        <f>SUM(K29:K30)</f>
        <v>0</v>
      </c>
      <c r="L31" s="118"/>
      <c r="M31" s="129">
        <f>SUM(M29:M30)</f>
        <v>0</v>
      </c>
      <c r="N31" s="104"/>
      <c r="O31" s="129">
        <f>SUM(O29:O30)</f>
        <v>0</v>
      </c>
      <c r="P31" s="104"/>
      <c r="Q31" s="134">
        <f>SUM(K31,M31,O31)</f>
        <v>0</v>
      </c>
    </row>
    <row r="32" spans="1:19">
      <c r="A32" s="146"/>
      <c r="B32" s="146"/>
      <c r="C32" s="146"/>
      <c r="D32" s="146"/>
      <c r="E32" s="11"/>
      <c r="F32" s="32"/>
      <c r="G32" s="32"/>
      <c r="H32" s="32"/>
      <c r="I32" s="32"/>
      <c r="J32" s="34"/>
      <c r="K32" s="100"/>
      <c r="L32" s="125"/>
      <c r="M32" s="100"/>
      <c r="N32" s="125"/>
      <c r="O32" s="100"/>
      <c r="P32" s="125"/>
      <c r="Q32" s="110"/>
      <c r="R32" s="146"/>
      <c r="S32" s="146"/>
    </row>
    <row r="33" spans="1:19">
      <c r="A33" s="25" t="s">
        <v>36</v>
      </c>
      <c r="B33" s="146"/>
      <c r="C33" s="26">
        <f>ROUND(D33*26.1,0)</f>
        <v>0</v>
      </c>
      <c r="D33" s="88">
        <v>0</v>
      </c>
      <c r="E33" s="89">
        <v>0</v>
      </c>
      <c r="F33" s="137">
        <f>12*E33</f>
        <v>0</v>
      </c>
      <c r="G33" s="137">
        <v>0</v>
      </c>
      <c r="H33" s="137">
        <v>0</v>
      </c>
      <c r="I33" s="137">
        <v>0</v>
      </c>
      <c r="J33" s="27"/>
      <c r="K33" s="128">
        <f>ROUND(C33*E33,0)</f>
        <v>0</v>
      </c>
      <c r="L33" s="112"/>
      <c r="M33" s="128">
        <f>ROUNDDOWN(K33+(K33*0.03),0)</f>
        <v>0</v>
      </c>
      <c r="N33" s="169">
        <f t="shared" ref="N33:N34" si="14">ROUNDDOWN(L33+(L33*0.03),0)</f>
        <v>0</v>
      </c>
      <c r="O33" s="128">
        <f t="shared" ref="O33:O34" si="15">ROUNDDOWN(M33+(M33*0.03),0)</f>
        <v>0</v>
      </c>
      <c r="P33" s="169">
        <f t="shared" ref="P33:P34" si="16">ROUNDDOWN(N33+(N33*0.03),0)</f>
        <v>0</v>
      </c>
      <c r="Q33" s="132">
        <f>SUM(K33,M33,O33)</f>
        <v>0</v>
      </c>
      <c r="R33" s="146"/>
      <c r="S33" s="146"/>
    </row>
    <row r="34" spans="1:19">
      <c r="A34" s="25"/>
      <c r="B34" s="145"/>
      <c r="C34" s="26"/>
      <c r="D34" s="26"/>
      <c r="E34" s="29" t="s">
        <v>13</v>
      </c>
      <c r="F34" s="35">
        <f>B94</f>
        <v>0.3</v>
      </c>
      <c r="G34" s="35"/>
      <c r="H34" s="35"/>
      <c r="I34" s="35"/>
      <c r="J34" s="30"/>
      <c r="K34" s="116">
        <f>ROUND(K33*F34,0)</f>
        <v>0</v>
      </c>
      <c r="L34" s="117"/>
      <c r="M34" s="116">
        <f>ROUNDDOWN(K34+(K34*0.03),0)</f>
        <v>0</v>
      </c>
      <c r="N34" s="126">
        <f t="shared" si="14"/>
        <v>0</v>
      </c>
      <c r="O34" s="116">
        <f t="shared" si="15"/>
        <v>0</v>
      </c>
      <c r="P34" s="126">
        <f t="shared" si="16"/>
        <v>0</v>
      </c>
      <c r="Q34" s="133">
        <f>SUM(K34,M34,O34)</f>
        <v>0</v>
      </c>
      <c r="R34" s="146"/>
      <c r="S34" s="146"/>
    </row>
    <row r="35" spans="1:19">
      <c r="A35" s="146"/>
      <c r="B35" s="146"/>
      <c r="C35" s="26"/>
      <c r="D35" s="26"/>
      <c r="E35" s="31"/>
      <c r="F35" s="155" t="s">
        <v>14</v>
      </c>
      <c r="G35" s="155"/>
      <c r="H35" s="155"/>
      <c r="I35" s="155"/>
      <c r="J35" s="27"/>
      <c r="K35" s="165">
        <f>SUM(K33:K34)</f>
        <v>0</v>
      </c>
      <c r="L35" s="118"/>
      <c r="M35" s="129">
        <f>SUM(M33:M34)</f>
        <v>0</v>
      </c>
      <c r="N35" s="104"/>
      <c r="O35" s="129">
        <f>SUM(O33:O34)</f>
        <v>0</v>
      </c>
      <c r="P35" s="104"/>
      <c r="Q35" s="134">
        <f>SUM(K35,M35,O35)</f>
        <v>0</v>
      </c>
      <c r="R35" s="146"/>
      <c r="S35" s="146"/>
    </row>
    <row r="36" spans="1:19">
      <c r="E36" s="11"/>
      <c r="F36" s="32"/>
      <c r="G36" s="32"/>
      <c r="H36" s="32"/>
      <c r="I36" s="32"/>
      <c r="J36" s="34"/>
      <c r="K36" s="100"/>
      <c r="L36" s="125"/>
      <c r="M36" s="100"/>
      <c r="N36" s="125"/>
      <c r="O36" s="100"/>
      <c r="P36" s="125"/>
      <c r="Q36" s="110"/>
    </row>
    <row r="37" spans="1:19">
      <c r="A37" s="25" t="s">
        <v>24</v>
      </c>
      <c r="C37" s="26">
        <f>ROUND(D37*26.1,0)</f>
        <v>0</v>
      </c>
      <c r="D37" s="88">
        <v>0</v>
      </c>
      <c r="E37" s="89">
        <v>0</v>
      </c>
      <c r="F37" s="137">
        <f>12*E37</f>
        <v>0</v>
      </c>
      <c r="G37" s="137">
        <v>0</v>
      </c>
      <c r="H37" s="137">
        <v>0</v>
      </c>
      <c r="I37" s="137">
        <v>0</v>
      </c>
      <c r="J37" s="27"/>
      <c r="K37" s="128">
        <f>ROUND(C37*E37,0)</f>
        <v>0</v>
      </c>
      <c r="L37" s="112"/>
      <c r="M37" s="128">
        <f>ROUNDDOWN(K37+(K37*0.03),0)</f>
        <v>0</v>
      </c>
      <c r="N37" s="169">
        <f t="shared" ref="N37:N38" si="17">ROUNDDOWN(L37+(L37*0.03),0)</f>
        <v>0</v>
      </c>
      <c r="O37" s="128">
        <f t="shared" ref="O37:O38" si="18">ROUNDDOWN(M37+(M37*0.03),0)</f>
        <v>0</v>
      </c>
      <c r="P37" s="169">
        <f t="shared" ref="P37:P38" si="19">ROUNDDOWN(N37+(N37*0.03),0)</f>
        <v>0</v>
      </c>
      <c r="Q37" s="132">
        <f>SUM(K37,M37,O37)</f>
        <v>0</v>
      </c>
    </row>
    <row r="38" spans="1:19">
      <c r="A38" s="25"/>
      <c r="B38" s="145"/>
      <c r="C38" s="26"/>
      <c r="D38" s="26"/>
      <c r="E38" s="29" t="s">
        <v>13</v>
      </c>
      <c r="F38" s="35">
        <f>B96</f>
        <v>0</v>
      </c>
      <c r="G38" s="35"/>
      <c r="H38" s="35"/>
      <c r="I38" s="35"/>
      <c r="J38" s="30"/>
      <c r="K38" s="116">
        <f>ROUND(K37*F38,0)</f>
        <v>0</v>
      </c>
      <c r="L38" s="117"/>
      <c r="M38" s="116">
        <f>ROUNDDOWN(K38+(K38*0.03),0)</f>
        <v>0</v>
      </c>
      <c r="N38" s="126">
        <f t="shared" si="17"/>
        <v>0</v>
      </c>
      <c r="O38" s="116">
        <f t="shared" si="18"/>
        <v>0</v>
      </c>
      <c r="P38" s="126">
        <f t="shared" si="19"/>
        <v>0</v>
      </c>
      <c r="Q38" s="133">
        <f>SUM(K38,M38,O38)</f>
        <v>0</v>
      </c>
    </row>
    <row r="39" spans="1:19">
      <c r="C39" s="26"/>
      <c r="D39" s="26"/>
      <c r="E39" s="31"/>
      <c r="F39" s="155" t="s">
        <v>14</v>
      </c>
      <c r="G39" s="155"/>
      <c r="H39" s="155"/>
      <c r="I39" s="155"/>
      <c r="J39" s="27"/>
      <c r="K39" s="165">
        <f>SUM(K37:K38)</f>
        <v>0</v>
      </c>
      <c r="L39" s="118"/>
      <c r="M39" s="129">
        <f>SUM(M37:M38)</f>
        <v>0</v>
      </c>
      <c r="N39" s="104"/>
      <c r="O39" s="129">
        <f>SUM(O37:O38)</f>
        <v>0</v>
      </c>
      <c r="P39" s="104"/>
      <c r="Q39" s="134">
        <f>SUM(K39,M39,O39)</f>
        <v>0</v>
      </c>
    </row>
    <row r="40" spans="1:19">
      <c r="A40" s="146"/>
      <c r="B40" s="146"/>
      <c r="C40" s="146"/>
      <c r="D40" s="146"/>
      <c r="E40" s="11"/>
      <c r="F40" s="32"/>
      <c r="G40" s="32"/>
      <c r="H40" s="32"/>
      <c r="I40" s="32"/>
      <c r="J40" s="34"/>
      <c r="K40" s="100"/>
      <c r="L40" s="125"/>
      <c r="M40" s="100"/>
      <c r="N40" s="125"/>
      <c r="O40" s="100"/>
      <c r="P40" s="125"/>
      <c r="Q40" s="110"/>
      <c r="R40" s="146"/>
      <c r="S40" s="146"/>
    </row>
    <row r="41" spans="1:19">
      <c r="A41" s="25" t="s">
        <v>37</v>
      </c>
      <c r="B41" s="146"/>
      <c r="C41" s="26">
        <f>ROUND(D41*26.1,0)</f>
        <v>0</v>
      </c>
      <c r="D41" s="88">
        <v>0</v>
      </c>
      <c r="E41" s="89">
        <v>0</v>
      </c>
      <c r="F41" s="137">
        <f>12*E41</f>
        <v>0</v>
      </c>
      <c r="G41" s="137">
        <v>0</v>
      </c>
      <c r="H41" s="137">
        <v>0</v>
      </c>
      <c r="I41" s="137">
        <v>0</v>
      </c>
      <c r="J41" s="27"/>
      <c r="K41" s="128">
        <f>ROUND(C41*E41,0)</f>
        <v>0</v>
      </c>
      <c r="L41" s="112"/>
      <c r="M41" s="128">
        <f>ROUNDDOWN(K41+(K41*0.03),0)</f>
        <v>0</v>
      </c>
      <c r="N41" s="169">
        <f t="shared" ref="N41:N42" si="20">ROUNDDOWN(L41+(L41*0.03),0)</f>
        <v>0</v>
      </c>
      <c r="O41" s="128">
        <f t="shared" ref="O41:O42" si="21">ROUNDDOWN(M41+(M41*0.03),0)</f>
        <v>0</v>
      </c>
      <c r="P41" s="169">
        <f t="shared" ref="P41:P42" si="22">ROUNDDOWN(N41+(N41*0.03),0)</f>
        <v>0</v>
      </c>
      <c r="Q41" s="132">
        <f>SUM(K41,M41,O41)</f>
        <v>0</v>
      </c>
      <c r="R41" s="146"/>
      <c r="S41" s="146"/>
    </row>
    <row r="42" spans="1:19">
      <c r="A42" s="25"/>
      <c r="B42" s="146"/>
      <c r="C42" s="26"/>
      <c r="D42" s="26"/>
      <c r="E42" s="29" t="s">
        <v>13</v>
      </c>
      <c r="F42" s="35">
        <f>B96</f>
        <v>0</v>
      </c>
      <c r="G42" s="35"/>
      <c r="H42" s="35"/>
      <c r="I42" s="35"/>
      <c r="J42" s="30"/>
      <c r="K42" s="116">
        <f>ROUND(K41*F42,0)</f>
        <v>0</v>
      </c>
      <c r="L42" s="117"/>
      <c r="M42" s="116">
        <f>ROUNDDOWN(K42+(K42*0.03),0)</f>
        <v>0</v>
      </c>
      <c r="N42" s="126">
        <f t="shared" si="20"/>
        <v>0</v>
      </c>
      <c r="O42" s="116">
        <f t="shared" si="21"/>
        <v>0</v>
      </c>
      <c r="P42" s="126">
        <f t="shared" si="22"/>
        <v>0</v>
      </c>
      <c r="Q42" s="133">
        <f>SUM(K42,M42,O42)</f>
        <v>0</v>
      </c>
      <c r="R42" s="146"/>
      <c r="S42" s="146"/>
    </row>
    <row r="43" spans="1:19">
      <c r="A43" s="146"/>
      <c r="B43" s="146"/>
      <c r="C43" s="26"/>
      <c r="D43" s="26"/>
      <c r="E43" s="31"/>
      <c r="F43" s="155" t="s">
        <v>14</v>
      </c>
      <c r="G43" s="155"/>
      <c r="H43" s="155"/>
      <c r="I43" s="155"/>
      <c r="J43" s="27"/>
      <c r="K43" s="165">
        <f>SUM(K41:K42)</f>
        <v>0</v>
      </c>
      <c r="L43" s="118"/>
      <c r="M43" s="129">
        <f>SUM(M41:M42)</f>
        <v>0</v>
      </c>
      <c r="N43" s="104"/>
      <c r="O43" s="129">
        <f>SUM(O41:O42)</f>
        <v>0</v>
      </c>
      <c r="P43" s="104"/>
      <c r="Q43" s="134">
        <f>SUM(K43,M43,O43)</f>
        <v>0</v>
      </c>
      <c r="R43" s="146"/>
      <c r="S43" s="146"/>
    </row>
    <row r="44" spans="1:19">
      <c r="E44" s="11"/>
      <c r="F44" s="32"/>
      <c r="G44" s="32"/>
      <c r="H44" s="32"/>
      <c r="I44" s="32"/>
      <c r="J44" s="34"/>
      <c r="K44" s="100"/>
      <c r="L44" s="125"/>
      <c r="M44" s="100"/>
      <c r="N44" s="125"/>
      <c r="O44" s="100"/>
      <c r="P44" s="125"/>
      <c r="Q44" s="110"/>
    </row>
    <row r="45" spans="1:19">
      <c r="A45" s="25" t="s">
        <v>38</v>
      </c>
      <c r="B45" s="158"/>
      <c r="C45" s="26">
        <f>ROUND(D45*26.1,0)</f>
        <v>0</v>
      </c>
      <c r="D45" s="88">
        <v>0</v>
      </c>
      <c r="E45" s="89">
        <v>0</v>
      </c>
      <c r="F45" s="137">
        <f>12*E45</f>
        <v>0</v>
      </c>
      <c r="G45" s="137">
        <v>0</v>
      </c>
      <c r="H45" s="137">
        <v>0</v>
      </c>
      <c r="I45" s="137">
        <v>0</v>
      </c>
      <c r="J45" s="27"/>
      <c r="K45" s="128">
        <f>ROUND(C45*E45,0)</f>
        <v>0</v>
      </c>
      <c r="L45" s="112"/>
      <c r="M45" s="128">
        <f>ROUNDDOWN(K45+(K45*0.03),0)</f>
        <v>0</v>
      </c>
      <c r="N45" s="169">
        <f t="shared" ref="N45:N46" si="23">ROUNDDOWN(L45+(L45*0.03),0)</f>
        <v>0</v>
      </c>
      <c r="O45" s="128">
        <f t="shared" ref="O45:O46" si="24">ROUNDDOWN(M45+(M45*0.03),0)</f>
        <v>0</v>
      </c>
      <c r="P45" s="169">
        <f t="shared" ref="P45:P46" si="25">ROUNDDOWN(N45+(N45*0.03),0)</f>
        <v>0</v>
      </c>
      <c r="Q45" s="132">
        <f>SUM(K45,M45,O45)</f>
        <v>0</v>
      </c>
      <c r="R45" s="158"/>
      <c r="S45" s="158"/>
    </row>
    <row r="46" spans="1:19">
      <c r="A46" s="25"/>
      <c r="B46" s="158"/>
      <c r="C46" s="26"/>
      <c r="D46" s="26"/>
      <c r="E46" s="29" t="s">
        <v>13</v>
      </c>
      <c r="F46" s="35">
        <f>B95</f>
        <v>0.40500000000000003</v>
      </c>
      <c r="G46" s="35"/>
      <c r="H46" s="35"/>
      <c r="I46" s="35"/>
      <c r="J46" s="30"/>
      <c r="K46" s="116">
        <f>ROUND(K45*F46,0)</f>
        <v>0</v>
      </c>
      <c r="L46" s="117"/>
      <c r="M46" s="116">
        <f>ROUNDDOWN(K46+(K46*0.03),0)</f>
        <v>0</v>
      </c>
      <c r="N46" s="126">
        <f t="shared" si="23"/>
        <v>0</v>
      </c>
      <c r="O46" s="116">
        <f t="shared" si="24"/>
        <v>0</v>
      </c>
      <c r="P46" s="126">
        <f t="shared" si="25"/>
        <v>0</v>
      </c>
      <c r="Q46" s="133">
        <f>SUM(K46,M46,O46)</f>
        <v>0</v>
      </c>
      <c r="R46" s="158"/>
      <c r="S46" s="158"/>
    </row>
    <row r="47" spans="1:19">
      <c r="A47" s="158"/>
      <c r="B47" s="158"/>
      <c r="C47" s="26"/>
      <c r="D47" s="26"/>
      <c r="E47" s="31"/>
      <c r="F47" s="155" t="s">
        <v>14</v>
      </c>
      <c r="G47" s="155"/>
      <c r="H47" s="155"/>
      <c r="I47" s="155"/>
      <c r="J47" s="27"/>
      <c r="K47" s="165">
        <f>SUM(K45:K46)</f>
        <v>0</v>
      </c>
      <c r="L47" s="118"/>
      <c r="M47" s="129">
        <f>SUM(M45:M46)</f>
        <v>0</v>
      </c>
      <c r="N47" s="104"/>
      <c r="O47" s="129">
        <f>SUM(O45:O46)</f>
        <v>0</v>
      </c>
      <c r="P47" s="104"/>
      <c r="Q47" s="134">
        <f>SUM(K47,M47,O47)</f>
        <v>0</v>
      </c>
      <c r="R47" s="158"/>
      <c r="S47" s="158"/>
    </row>
    <row r="48" spans="1:19">
      <c r="A48" s="158"/>
      <c r="B48" s="158"/>
      <c r="C48" s="158"/>
      <c r="D48" s="158"/>
      <c r="E48" s="11"/>
      <c r="F48" s="155"/>
      <c r="G48" s="155"/>
      <c r="H48" s="155"/>
      <c r="I48" s="155"/>
      <c r="J48" s="34"/>
      <c r="K48" s="130"/>
      <c r="L48" s="125"/>
      <c r="M48" s="130"/>
      <c r="N48" s="125"/>
      <c r="O48" s="130"/>
      <c r="P48" s="125"/>
      <c r="Q48" s="110"/>
      <c r="R48" s="158"/>
      <c r="S48" s="158"/>
    </row>
    <row r="49" spans="1:19">
      <c r="A49" s="25" t="s">
        <v>39</v>
      </c>
      <c r="C49" s="26">
        <f>ROUND(D49*26.1,0)</f>
        <v>0</v>
      </c>
      <c r="D49" s="88">
        <v>0</v>
      </c>
      <c r="E49" s="89">
        <v>0</v>
      </c>
      <c r="F49" s="137">
        <f>12*E49</f>
        <v>0</v>
      </c>
      <c r="G49" s="137">
        <v>0</v>
      </c>
      <c r="H49" s="137">
        <v>0</v>
      </c>
      <c r="I49" s="137">
        <v>0</v>
      </c>
      <c r="J49" s="27"/>
      <c r="K49" s="128">
        <f>ROUND(C49*E49,0)</f>
        <v>0</v>
      </c>
      <c r="L49" s="112"/>
      <c r="M49" s="128">
        <f>ROUNDDOWN(K49+(K49*0.03),0)</f>
        <v>0</v>
      </c>
      <c r="N49" s="169">
        <f t="shared" ref="N49:N50" si="26">ROUNDDOWN(L49+(L49*0.03),0)</f>
        <v>0</v>
      </c>
      <c r="O49" s="128">
        <f t="shared" ref="O49:O50" si="27">ROUNDDOWN(M49+(M49*0.03),0)</f>
        <v>0</v>
      </c>
      <c r="P49" s="169">
        <f t="shared" ref="P49:P50" si="28">ROUNDDOWN(N49+(N49*0.03),0)</f>
        <v>0</v>
      </c>
      <c r="Q49" s="132">
        <f>SUM(K49,M49,O49)</f>
        <v>0</v>
      </c>
    </row>
    <row r="50" spans="1:19">
      <c r="A50" s="25"/>
      <c r="C50" s="26"/>
      <c r="D50" s="26"/>
      <c r="E50" s="29" t="s">
        <v>13</v>
      </c>
      <c r="F50" s="35">
        <f>B97</f>
        <v>0.09</v>
      </c>
      <c r="G50" s="35"/>
      <c r="H50" s="35"/>
      <c r="I50" s="35"/>
      <c r="J50" s="30"/>
      <c r="K50" s="116">
        <f>ROUND(K49*F50,0)</f>
        <v>0</v>
      </c>
      <c r="L50" s="117"/>
      <c r="M50" s="116">
        <f>ROUNDDOWN(K50+(K50*0.03),0)</f>
        <v>0</v>
      </c>
      <c r="N50" s="126">
        <f t="shared" si="26"/>
        <v>0</v>
      </c>
      <c r="O50" s="116">
        <f t="shared" si="27"/>
        <v>0</v>
      </c>
      <c r="P50" s="126">
        <f t="shared" si="28"/>
        <v>0</v>
      </c>
      <c r="Q50" s="133">
        <f>SUM(K50,M50,O50)</f>
        <v>0</v>
      </c>
    </row>
    <row r="51" spans="1:19">
      <c r="C51" s="26"/>
      <c r="D51" s="26"/>
      <c r="E51" s="31"/>
      <c r="F51" s="155" t="s">
        <v>14</v>
      </c>
      <c r="G51" s="155"/>
      <c r="H51" s="155"/>
      <c r="I51" s="155"/>
      <c r="J51" s="27"/>
      <c r="K51" s="165">
        <f>SUM(K49:K50)</f>
        <v>0</v>
      </c>
      <c r="L51" s="118"/>
      <c r="M51" s="129">
        <f>SUM(M49:M50)</f>
        <v>0</v>
      </c>
      <c r="N51" s="104"/>
      <c r="O51" s="129">
        <f>SUM(O49:O50)</f>
        <v>0</v>
      </c>
      <c r="P51" s="104"/>
      <c r="Q51" s="134">
        <f>SUM(K51,M51,O51)</f>
        <v>0</v>
      </c>
    </row>
    <row r="52" spans="1:19" ht="15.75" thickBot="1">
      <c r="A52" s="33"/>
      <c r="B52" s="26"/>
      <c r="C52" s="26"/>
      <c r="D52" s="26"/>
      <c r="F52" s="32"/>
      <c r="G52" s="32"/>
      <c r="H52" s="32"/>
      <c r="I52" s="32"/>
      <c r="J52" s="34"/>
      <c r="K52" s="68"/>
      <c r="L52" s="40"/>
      <c r="M52" s="68"/>
      <c r="N52" s="40"/>
      <c r="O52" s="68"/>
      <c r="P52" s="40"/>
      <c r="Q52" s="70"/>
    </row>
    <row r="53" spans="1:19" ht="15.75" customHeight="1" thickBot="1">
      <c r="A53" s="198" t="s">
        <v>26</v>
      </c>
      <c r="B53" s="199"/>
      <c r="C53" s="199"/>
      <c r="D53" s="199"/>
      <c r="E53" s="199"/>
      <c r="F53" s="199"/>
      <c r="G53" s="199"/>
      <c r="H53" s="199"/>
      <c r="I53" s="199"/>
      <c r="J53" s="42"/>
      <c r="K53" s="139">
        <f>SUM(K31,K35,K39,K43,K47,K51)</f>
        <v>0</v>
      </c>
      <c r="L53" s="172">
        <f t="shared" ref="L53:P53" si="29">SUM(L31,L35,L39,L43,L47,L51)</f>
        <v>0</v>
      </c>
      <c r="M53" s="139">
        <f t="shared" si="29"/>
        <v>0</v>
      </c>
      <c r="N53" s="172">
        <f t="shared" si="29"/>
        <v>0</v>
      </c>
      <c r="O53" s="139">
        <f t="shared" si="29"/>
        <v>0</v>
      </c>
      <c r="P53" s="172">
        <f t="shared" si="29"/>
        <v>0</v>
      </c>
      <c r="Q53" s="140">
        <f>SUM(K53,M53,O53)</f>
        <v>0</v>
      </c>
    </row>
    <row r="54" spans="1:19" ht="15.75" customHeight="1">
      <c r="A54" s="155"/>
      <c r="B54" s="155"/>
      <c r="C54" s="155"/>
      <c r="D54" s="155"/>
      <c r="E54" s="155"/>
      <c r="F54" s="155"/>
      <c r="G54" s="155"/>
      <c r="H54" s="155"/>
      <c r="I54" s="155"/>
      <c r="J54" s="160"/>
      <c r="K54" s="163"/>
      <c r="L54" s="161"/>
      <c r="M54" s="163"/>
      <c r="N54" s="161"/>
      <c r="O54" s="163"/>
      <c r="P54" s="161"/>
      <c r="Q54" s="163"/>
      <c r="R54" s="158"/>
      <c r="S54" s="158"/>
    </row>
    <row r="55" spans="1:19">
      <c r="A55" s="187" t="s">
        <v>43</v>
      </c>
      <c r="B55" s="187"/>
      <c r="C55" s="187"/>
      <c r="D55" s="187"/>
      <c r="E55" s="187"/>
      <c r="F55" s="187"/>
      <c r="G55" s="187"/>
      <c r="H55" s="187"/>
      <c r="I55" s="187"/>
      <c r="J55" s="34"/>
      <c r="K55" s="138">
        <f>SUM(K11,K15,K19,K23,K30,K34,K38,K42,K46,K50)</f>
        <v>0</v>
      </c>
      <c r="L55" s="173">
        <f t="shared" ref="L55:P55" si="30">SUM(L11,L15,L19,L23,L30,L34,L38,L42,L46,L50)</f>
        <v>0</v>
      </c>
      <c r="M55" s="138">
        <f t="shared" si="30"/>
        <v>0</v>
      </c>
      <c r="N55" s="173">
        <f t="shared" si="30"/>
        <v>0</v>
      </c>
      <c r="O55" s="138">
        <f t="shared" si="30"/>
        <v>0</v>
      </c>
      <c r="P55" s="173">
        <f t="shared" si="30"/>
        <v>0</v>
      </c>
      <c r="Q55" s="105">
        <f>SUM(K55,M55,O55)</f>
        <v>0</v>
      </c>
      <c r="R55" s="158"/>
      <c r="S55" s="158"/>
    </row>
    <row r="56" spans="1:19">
      <c r="A56" s="185" t="s">
        <v>69</v>
      </c>
      <c r="B56" s="185"/>
      <c r="C56" s="185"/>
      <c r="D56" s="185"/>
      <c r="E56" s="185"/>
      <c r="F56" s="185"/>
      <c r="G56" s="185"/>
      <c r="H56" s="185"/>
      <c r="I56" s="185"/>
      <c r="J56" s="34"/>
      <c r="K56" s="103">
        <f>SUM(K55)</f>
        <v>0</v>
      </c>
      <c r="L56" s="43"/>
      <c r="M56" s="103">
        <f>SUM(M55)</f>
        <v>0</v>
      </c>
      <c r="N56" s="43"/>
      <c r="O56" s="103">
        <f>SUM(O55)</f>
        <v>0</v>
      </c>
      <c r="P56" s="43"/>
      <c r="Q56" s="120">
        <f>SUM(K56,M56,O56)</f>
        <v>0</v>
      </c>
      <c r="R56" s="158"/>
      <c r="S56" s="158"/>
    </row>
    <row r="57" spans="1:19" ht="15.75" thickBot="1">
      <c r="A57" s="36"/>
      <c r="B57" s="41"/>
      <c r="C57" s="41"/>
      <c r="D57" s="41"/>
      <c r="F57" s="31"/>
      <c r="G57" s="31"/>
      <c r="H57" s="31"/>
      <c r="I57" s="31"/>
      <c r="J57" s="34"/>
      <c r="K57" s="38"/>
      <c r="L57" s="39"/>
      <c r="M57" s="38"/>
      <c r="N57" s="34"/>
      <c r="O57" s="38"/>
      <c r="P57" s="34"/>
      <c r="Q57" s="71"/>
    </row>
    <row r="58" spans="1:19" ht="15.75" thickBot="1">
      <c r="A58" s="198" t="s">
        <v>65</v>
      </c>
      <c r="B58" s="199"/>
      <c r="C58" s="199"/>
      <c r="D58" s="199"/>
      <c r="E58" s="199"/>
      <c r="F58" s="199"/>
      <c r="G58" s="199"/>
      <c r="H58" s="199"/>
      <c r="I58" s="199"/>
      <c r="J58" s="42"/>
      <c r="K58" s="142">
        <f>SUM(K26,K53)</f>
        <v>0</v>
      </c>
      <c r="L58" s="174">
        <f t="shared" ref="L58:P58" si="31">SUM(L26,L53)</f>
        <v>0</v>
      </c>
      <c r="M58" s="142">
        <f t="shared" si="31"/>
        <v>0</v>
      </c>
      <c r="N58" s="174">
        <f t="shared" si="31"/>
        <v>0</v>
      </c>
      <c r="O58" s="142">
        <f t="shared" si="31"/>
        <v>0</v>
      </c>
      <c r="P58" s="174">
        <f t="shared" si="31"/>
        <v>0</v>
      </c>
      <c r="Q58" s="141">
        <f>SUM(K58,M58,O58)</f>
        <v>0</v>
      </c>
    </row>
    <row r="59" spans="1:19">
      <c r="A59" s="202" t="s">
        <v>44</v>
      </c>
      <c r="B59" s="202"/>
      <c r="C59" s="202"/>
      <c r="D59" s="202"/>
      <c r="E59" s="202"/>
      <c r="F59" s="202"/>
      <c r="G59" s="202"/>
      <c r="H59" s="202"/>
      <c r="I59" s="202"/>
      <c r="J59" s="34"/>
      <c r="K59" s="28"/>
      <c r="L59" s="39"/>
      <c r="M59" s="28"/>
      <c r="N59" s="34"/>
      <c r="O59" s="101"/>
      <c r="P59" s="34"/>
      <c r="Q59" s="70"/>
    </row>
    <row r="60" spans="1:19">
      <c r="A60" s="36"/>
      <c r="B60" s="186" t="s">
        <v>45</v>
      </c>
      <c r="C60" s="186"/>
      <c r="D60" s="186"/>
      <c r="E60" s="186"/>
      <c r="F60" s="186"/>
      <c r="G60" s="186"/>
      <c r="H60" s="186"/>
      <c r="I60" s="186"/>
      <c r="J60" s="34"/>
      <c r="K60" s="111">
        <v>0</v>
      </c>
      <c r="L60" s="34"/>
      <c r="M60" s="111">
        <f>K60</f>
        <v>0</v>
      </c>
      <c r="N60" s="102">
        <f t="shared" ref="N60" si="32">L60</f>
        <v>0</v>
      </c>
      <c r="O60" s="111">
        <f t="shared" ref="O60" si="33">M60</f>
        <v>0</v>
      </c>
      <c r="P60" s="34"/>
      <c r="Q60" s="105">
        <f>SUM(K60,M60,O60)</f>
        <v>0</v>
      </c>
      <c r="R60" s="158"/>
      <c r="S60" s="158"/>
    </row>
    <row r="61" spans="1:19">
      <c r="A61" s="36"/>
      <c r="B61" s="186" t="s">
        <v>46</v>
      </c>
      <c r="C61" s="186"/>
      <c r="D61" s="186"/>
      <c r="E61" s="186"/>
      <c r="F61" s="186"/>
      <c r="G61" s="186"/>
      <c r="H61" s="186"/>
      <c r="I61" s="186"/>
      <c r="J61" s="34"/>
      <c r="K61" s="111">
        <v>0</v>
      </c>
      <c r="L61" s="34"/>
      <c r="M61" s="111">
        <f>K61</f>
        <v>0</v>
      </c>
      <c r="N61" s="102">
        <f t="shared" ref="N61" si="34">L61</f>
        <v>0</v>
      </c>
      <c r="O61" s="111">
        <f t="shared" ref="O61" si="35">M61</f>
        <v>0</v>
      </c>
      <c r="P61" s="34"/>
      <c r="Q61" s="105">
        <f>SUM(K61,M61,O61)</f>
        <v>0</v>
      </c>
      <c r="R61" s="158"/>
      <c r="S61" s="158"/>
    </row>
    <row r="62" spans="1:19">
      <c r="A62" s="36"/>
      <c r="B62" s="186" t="s">
        <v>47</v>
      </c>
      <c r="C62" s="186"/>
      <c r="D62" s="186"/>
      <c r="E62" s="186"/>
      <c r="F62" s="186"/>
      <c r="G62" s="186"/>
      <c r="H62" s="186"/>
      <c r="I62" s="186"/>
      <c r="J62" s="34"/>
      <c r="K62" s="138">
        <v>0</v>
      </c>
      <c r="L62" s="34"/>
      <c r="M62" s="111">
        <f>K62</f>
        <v>0</v>
      </c>
      <c r="N62" s="102">
        <f t="shared" ref="N62:O62" si="36">L62</f>
        <v>0</v>
      </c>
      <c r="O62" s="111">
        <f t="shared" si="36"/>
        <v>0</v>
      </c>
      <c r="P62" s="34"/>
      <c r="Q62" s="105">
        <f>SUM(K62,M62,O62)</f>
        <v>0</v>
      </c>
    </row>
    <row r="63" spans="1:19">
      <c r="A63" s="185" t="s">
        <v>15</v>
      </c>
      <c r="B63" s="185"/>
      <c r="C63" s="185"/>
      <c r="D63" s="185"/>
      <c r="E63" s="185"/>
      <c r="F63" s="185"/>
      <c r="G63" s="185"/>
      <c r="H63" s="185"/>
      <c r="I63" s="185"/>
      <c r="J63" s="34"/>
      <c r="K63" s="103">
        <f>SUM(K60:K62)</f>
        <v>0</v>
      </c>
      <c r="L63" s="104">
        <f t="shared" ref="L63:P63" si="37">SUM(L60:L62)</f>
        <v>0</v>
      </c>
      <c r="M63" s="103">
        <f t="shared" si="37"/>
        <v>0</v>
      </c>
      <c r="N63" s="104">
        <f t="shared" si="37"/>
        <v>0</v>
      </c>
      <c r="O63" s="103">
        <f t="shared" si="37"/>
        <v>0</v>
      </c>
      <c r="P63" s="104">
        <f t="shared" si="37"/>
        <v>0</v>
      </c>
      <c r="Q63" s="120">
        <f>SUM(K63,M63,O63)</f>
        <v>0</v>
      </c>
    </row>
    <row r="64" spans="1:19">
      <c r="A64" s="188" t="s">
        <v>55</v>
      </c>
      <c r="B64" s="188"/>
      <c r="C64" s="188"/>
      <c r="D64" s="188"/>
      <c r="E64" s="188"/>
      <c r="F64" s="188"/>
      <c r="G64" s="188"/>
      <c r="H64" s="188"/>
      <c r="I64" s="188"/>
      <c r="J64" s="34"/>
      <c r="K64" s="100"/>
      <c r="L64" s="34"/>
      <c r="M64" s="100"/>
      <c r="N64" s="34"/>
      <c r="O64" s="100"/>
      <c r="P64" s="34"/>
      <c r="Q64" s="110"/>
      <c r="R64" s="158"/>
      <c r="S64" s="158"/>
    </row>
    <row r="65" spans="1:19">
      <c r="A65" s="36"/>
      <c r="B65" s="183" t="s">
        <v>72</v>
      </c>
      <c r="C65" s="183"/>
      <c r="D65" s="183"/>
      <c r="E65" s="183"/>
      <c r="F65" s="183"/>
      <c r="G65" s="183"/>
      <c r="H65" s="183"/>
      <c r="I65" s="183"/>
      <c r="J65" s="44"/>
      <c r="K65" s="111">
        <v>0</v>
      </c>
      <c r="L65" s="45"/>
      <c r="M65" s="111">
        <f>K65</f>
        <v>0</v>
      </c>
      <c r="N65" s="45"/>
      <c r="O65" s="111">
        <f>M65</f>
        <v>0</v>
      </c>
      <c r="P65" s="46"/>
      <c r="Q65" s="105">
        <f>SUM(K65,M65,O65)</f>
        <v>0</v>
      </c>
      <c r="R65" s="158"/>
      <c r="S65" s="158"/>
    </row>
    <row r="66" spans="1:19">
      <c r="A66" s="36"/>
      <c r="B66" s="183" t="s">
        <v>56</v>
      </c>
      <c r="C66" s="183"/>
      <c r="D66" s="183"/>
      <c r="E66" s="183"/>
      <c r="F66" s="183"/>
      <c r="G66" s="183"/>
      <c r="H66" s="183"/>
      <c r="I66" s="183"/>
      <c r="J66" s="44"/>
      <c r="K66" s="147">
        <v>0</v>
      </c>
      <c r="L66" s="45"/>
      <c r="M66" s="147">
        <f>K66</f>
        <v>0</v>
      </c>
      <c r="N66" s="99">
        <f t="shared" ref="N66" si="38">L66</f>
        <v>0</v>
      </c>
      <c r="O66" s="147">
        <f t="shared" ref="O66" si="39">M66</f>
        <v>0</v>
      </c>
      <c r="P66" s="99">
        <f t="shared" ref="P66" si="40">N66</f>
        <v>0</v>
      </c>
      <c r="Q66" s="106">
        <f>SUM(K66,M66,O66)</f>
        <v>0</v>
      </c>
      <c r="R66" s="158"/>
      <c r="S66" s="158"/>
    </row>
    <row r="67" spans="1:19">
      <c r="A67" s="185" t="s">
        <v>16</v>
      </c>
      <c r="B67" s="185"/>
      <c r="C67" s="185"/>
      <c r="D67" s="185"/>
      <c r="E67" s="185"/>
      <c r="F67" s="185"/>
      <c r="G67" s="185"/>
      <c r="H67" s="185"/>
      <c r="I67" s="185"/>
      <c r="J67" s="44"/>
      <c r="K67" s="103">
        <f>SUM(K65:K66)</f>
        <v>0</v>
      </c>
      <c r="L67" s="104">
        <f t="shared" ref="L67:P67" si="41">SUM(L65:L66)</f>
        <v>0</v>
      </c>
      <c r="M67" s="103">
        <f t="shared" si="41"/>
        <v>0</v>
      </c>
      <c r="N67" s="104">
        <f t="shared" si="41"/>
        <v>0</v>
      </c>
      <c r="O67" s="103">
        <f t="shared" si="41"/>
        <v>0</v>
      </c>
      <c r="P67" s="104">
        <f t="shared" si="41"/>
        <v>0</v>
      </c>
      <c r="Q67" s="120">
        <f>SUM(K67,M67,O67)</f>
        <v>0</v>
      </c>
      <c r="R67" s="158"/>
      <c r="S67" s="158"/>
    </row>
    <row r="68" spans="1:19" ht="15" customHeight="1">
      <c r="A68" s="187" t="s">
        <v>48</v>
      </c>
      <c r="B68" s="187"/>
      <c r="C68" s="187"/>
      <c r="D68" s="187"/>
      <c r="E68" s="187"/>
      <c r="F68" s="187"/>
      <c r="G68" s="187"/>
      <c r="H68" s="187"/>
      <c r="I68" s="187"/>
      <c r="J68" s="34"/>
      <c r="K68" s="28"/>
      <c r="L68" s="34"/>
      <c r="M68" s="28"/>
      <c r="N68" s="34"/>
      <c r="O68" s="28"/>
      <c r="P68" s="34"/>
      <c r="Q68" s="70"/>
    </row>
    <row r="69" spans="1:19">
      <c r="A69" s="36"/>
      <c r="B69" s="183" t="s">
        <v>49</v>
      </c>
      <c r="C69" s="183"/>
      <c r="D69" s="183"/>
      <c r="E69" s="183"/>
      <c r="F69" s="183"/>
      <c r="G69" s="183"/>
      <c r="H69" s="183"/>
      <c r="I69" s="183"/>
      <c r="J69" s="44"/>
      <c r="K69" s="28"/>
      <c r="L69" s="45"/>
      <c r="M69" s="28"/>
      <c r="N69" s="45"/>
      <c r="O69" s="28"/>
      <c r="P69" s="46"/>
      <c r="Q69" s="70"/>
    </row>
    <row r="70" spans="1:19">
      <c r="A70" s="36"/>
      <c r="B70" s="183" t="s">
        <v>50</v>
      </c>
      <c r="C70" s="183"/>
      <c r="D70" s="183"/>
      <c r="E70" s="183"/>
      <c r="F70" s="183"/>
      <c r="G70" s="183"/>
      <c r="H70" s="183"/>
      <c r="I70" s="183"/>
      <c r="J70" s="44"/>
      <c r="K70" s="111">
        <v>0</v>
      </c>
      <c r="L70" s="45"/>
      <c r="M70" s="111">
        <f>K70</f>
        <v>0</v>
      </c>
      <c r="N70" s="45"/>
      <c r="O70" s="111">
        <f>M70</f>
        <v>0</v>
      </c>
      <c r="P70" s="46"/>
      <c r="Q70" s="105">
        <f>SUM(K70,M70,O70)</f>
        <v>0</v>
      </c>
      <c r="R70" s="158"/>
      <c r="S70" s="158"/>
    </row>
    <row r="71" spans="1:19">
      <c r="A71" s="36"/>
      <c r="B71" s="183" t="s">
        <v>51</v>
      </c>
      <c r="C71" s="183"/>
      <c r="D71" s="183"/>
      <c r="E71" s="183"/>
      <c r="F71" s="183"/>
      <c r="G71" s="183"/>
      <c r="H71" s="183"/>
      <c r="I71" s="183"/>
      <c r="J71" s="44"/>
      <c r="K71" s="111">
        <v>0</v>
      </c>
      <c r="L71" s="45"/>
      <c r="M71" s="111">
        <f>K71</f>
        <v>0</v>
      </c>
      <c r="N71" s="45"/>
      <c r="O71" s="111">
        <f>M71</f>
        <v>0</v>
      </c>
      <c r="P71" s="46"/>
      <c r="Q71" s="105">
        <f>SUM(K71,M71,O71)</f>
        <v>0</v>
      </c>
      <c r="R71" s="158"/>
      <c r="S71" s="158"/>
    </row>
    <row r="72" spans="1:19">
      <c r="A72" s="36"/>
      <c r="B72" s="183" t="s">
        <v>52</v>
      </c>
      <c r="C72" s="183"/>
      <c r="D72" s="183"/>
      <c r="E72" s="183"/>
      <c r="F72" s="183"/>
      <c r="G72" s="183"/>
      <c r="H72" s="183"/>
      <c r="I72" s="183"/>
      <c r="J72" s="44"/>
      <c r="K72" s="111">
        <v>0</v>
      </c>
      <c r="L72" s="45"/>
      <c r="M72" s="111">
        <f>K72</f>
        <v>0</v>
      </c>
      <c r="N72" s="45"/>
      <c r="O72" s="111">
        <f>M72</f>
        <v>0</v>
      </c>
      <c r="P72" s="46"/>
      <c r="Q72" s="105">
        <f>SUM(K72,M72,O72)</f>
        <v>0</v>
      </c>
      <c r="R72" s="158"/>
      <c r="S72" s="158"/>
    </row>
    <row r="73" spans="1:19">
      <c r="A73" s="36"/>
      <c r="B73" s="183" t="s">
        <v>53</v>
      </c>
      <c r="C73" s="183"/>
      <c r="D73" s="183"/>
      <c r="E73" s="183"/>
      <c r="F73" s="183"/>
      <c r="G73" s="183"/>
      <c r="H73" s="183"/>
      <c r="I73" s="183"/>
      <c r="J73" s="44"/>
      <c r="K73" s="147">
        <v>0</v>
      </c>
      <c r="L73" s="45"/>
      <c r="M73" s="147">
        <f>K73</f>
        <v>0</v>
      </c>
      <c r="N73" s="99">
        <f t="shared" ref="N73:P73" si="42">L73</f>
        <v>0</v>
      </c>
      <c r="O73" s="147">
        <f t="shared" si="42"/>
        <v>0</v>
      </c>
      <c r="P73" s="99">
        <f t="shared" si="42"/>
        <v>0</v>
      </c>
      <c r="Q73" s="106">
        <f>SUM(K73,M73,O73)</f>
        <v>0</v>
      </c>
    </row>
    <row r="74" spans="1:19">
      <c r="A74" s="36"/>
      <c r="B74" s="41"/>
      <c r="C74" s="41"/>
      <c r="D74" s="41"/>
      <c r="E74" s="185" t="s">
        <v>54</v>
      </c>
      <c r="F74" s="185"/>
      <c r="G74" s="185"/>
      <c r="H74" s="185"/>
      <c r="I74" s="185"/>
      <c r="J74" s="44"/>
      <c r="K74" s="103">
        <f>SUM(K70:K73)</f>
        <v>0</v>
      </c>
      <c r="L74" s="104">
        <f t="shared" ref="L74:P74" si="43">SUM(L70:L73)</f>
        <v>0</v>
      </c>
      <c r="M74" s="103">
        <f t="shared" si="43"/>
        <v>0</v>
      </c>
      <c r="N74" s="104">
        <f t="shared" si="43"/>
        <v>0</v>
      </c>
      <c r="O74" s="103">
        <f t="shared" si="43"/>
        <v>0</v>
      </c>
      <c r="P74" s="104">
        <f t="shared" si="43"/>
        <v>0</v>
      </c>
      <c r="Q74" s="120">
        <f>SUM(K74,M74,O74)</f>
        <v>0</v>
      </c>
    </row>
    <row r="75" spans="1:19">
      <c r="A75" s="189" t="s">
        <v>57</v>
      </c>
      <c r="B75" s="189"/>
      <c r="C75" s="189"/>
      <c r="D75" s="189"/>
      <c r="E75" s="189"/>
      <c r="F75" s="189"/>
      <c r="G75" s="189"/>
      <c r="H75" s="189"/>
      <c r="I75" s="189"/>
      <c r="J75" s="44"/>
      <c r="K75" s="47"/>
      <c r="L75" s="44"/>
      <c r="M75" s="47"/>
      <c r="N75" s="44"/>
      <c r="O75" s="47"/>
      <c r="P75" s="44"/>
      <c r="Q75" s="72"/>
    </row>
    <row r="76" spans="1:19">
      <c r="A76" s="36"/>
      <c r="B76" s="183" t="s">
        <v>58</v>
      </c>
      <c r="C76" s="183"/>
      <c r="D76" s="183"/>
      <c r="E76" s="183"/>
      <c r="F76" s="183"/>
      <c r="G76" s="183"/>
      <c r="H76" s="183"/>
      <c r="I76" s="183"/>
      <c r="J76" s="44"/>
      <c r="K76" s="107">
        <v>0</v>
      </c>
      <c r="L76" s="91"/>
      <c r="M76" s="107">
        <f>K76</f>
        <v>0</v>
      </c>
      <c r="N76" s="91"/>
      <c r="O76" s="107">
        <f>M76</f>
        <v>0</v>
      </c>
      <c r="P76" s="91"/>
      <c r="Q76" s="109">
        <f t="shared" ref="Q76:Q84" si="44">SUM(K76,M76,O76)</f>
        <v>0</v>
      </c>
      <c r="R76" s="48"/>
    </row>
    <row r="77" spans="1:19">
      <c r="A77" s="36"/>
      <c r="B77" s="183" t="s">
        <v>59</v>
      </c>
      <c r="C77" s="183"/>
      <c r="D77" s="183"/>
      <c r="E77" s="183"/>
      <c r="F77" s="183"/>
      <c r="G77" s="183"/>
      <c r="H77" s="183"/>
      <c r="I77" s="183"/>
      <c r="J77" s="44"/>
      <c r="K77" s="108">
        <v>0</v>
      </c>
      <c r="L77" s="44"/>
      <c r="M77" s="108">
        <f>K77</f>
        <v>0</v>
      </c>
      <c r="N77" s="44"/>
      <c r="O77" s="108">
        <f t="shared" ref="O77:O80" si="45">M77</f>
        <v>0</v>
      </c>
      <c r="P77" s="44"/>
      <c r="Q77" s="109">
        <f t="shared" si="44"/>
        <v>0</v>
      </c>
      <c r="R77" s="48"/>
    </row>
    <row r="78" spans="1:19">
      <c r="A78" s="36"/>
      <c r="B78" s="183" t="s">
        <v>60</v>
      </c>
      <c r="C78" s="183"/>
      <c r="D78" s="183"/>
      <c r="E78" s="183"/>
      <c r="F78" s="183"/>
      <c r="G78" s="183"/>
      <c r="H78" s="183"/>
      <c r="I78" s="183"/>
      <c r="J78" s="44"/>
      <c r="K78" s="108">
        <v>0</v>
      </c>
      <c r="L78" s="44"/>
      <c r="M78" s="108">
        <f t="shared" ref="M78" si="46">K78</f>
        <v>0</v>
      </c>
      <c r="N78" s="44"/>
      <c r="O78" s="108">
        <f t="shared" ref="O78" si="47">M78</f>
        <v>0</v>
      </c>
      <c r="P78" s="44"/>
      <c r="Q78" s="109">
        <f t="shared" si="44"/>
        <v>0</v>
      </c>
      <c r="R78" s="48"/>
      <c r="S78" s="135"/>
    </row>
    <row r="79" spans="1:19">
      <c r="A79" s="36"/>
      <c r="B79" s="183" t="s">
        <v>61</v>
      </c>
      <c r="C79" s="183"/>
      <c r="D79" s="183"/>
      <c r="E79" s="183"/>
      <c r="F79" s="183"/>
      <c r="G79" s="183"/>
      <c r="H79" s="183"/>
      <c r="I79" s="183"/>
      <c r="J79" s="44"/>
      <c r="K79" s="108">
        <v>0</v>
      </c>
      <c r="L79" s="44"/>
      <c r="M79" s="108">
        <f t="shared" ref="M79" si="48">K79</f>
        <v>0</v>
      </c>
      <c r="N79" s="44"/>
      <c r="O79" s="108">
        <f t="shared" ref="O79" si="49">M79</f>
        <v>0</v>
      </c>
      <c r="P79" s="44"/>
      <c r="Q79" s="109">
        <f t="shared" si="44"/>
        <v>0</v>
      </c>
      <c r="R79" s="48"/>
      <c r="S79" s="135"/>
    </row>
    <row r="80" spans="1:19">
      <c r="A80" s="36"/>
      <c r="B80" s="183" t="s">
        <v>62</v>
      </c>
      <c r="C80" s="183"/>
      <c r="D80" s="183"/>
      <c r="E80" s="183"/>
      <c r="F80" s="183"/>
      <c r="G80" s="183"/>
      <c r="H80" s="183"/>
      <c r="I80" s="183"/>
      <c r="J80" s="44"/>
      <c r="K80" s="108">
        <v>0</v>
      </c>
      <c r="L80" s="98">
        <v>0</v>
      </c>
      <c r="M80" s="108">
        <f>K80</f>
        <v>0</v>
      </c>
      <c r="N80" s="49"/>
      <c r="O80" s="108">
        <f t="shared" si="45"/>
        <v>0</v>
      </c>
      <c r="P80" s="49"/>
      <c r="Q80" s="109">
        <f t="shared" si="44"/>
        <v>0</v>
      </c>
      <c r="R80" s="50"/>
    </row>
    <row r="81" spans="1:19">
      <c r="A81" s="36"/>
      <c r="B81" s="184" t="s">
        <v>63</v>
      </c>
      <c r="C81" s="184"/>
      <c r="D81" s="184"/>
      <c r="E81" s="184"/>
      <c r="F81" s="184"/>
      <c r="G81" s="184"/>
      <c r="H81" s="184"/>
      <c r="I81" s="184"/>
      <c r="J81" s="44"/>
      <c r="K81" s="108">
        <v>0</v>
      </c>
      <c r="L81" s="49"/>
      <c r="M81" s="108">
        <f>K81</f>
        <v>0</v>
      </c>
      <c r="N81" s="49"/>
      <c r="O81" s="108">
        <f t="shared" ref="O81:O82" si="50">M81</f>
        <v>0</v>
      </c>
      <c r="P81" s="51"/>
      <c r="Q81" s="109">
        <f t="shared" si="44"/>
        <v>0</v>
      </c>
      <c r="R81" s="52"/>
      <c r="S81" s="90"/>
    </row>
    <row r="82" spans="1:19">
      <c r="A82" s="36"/>
      <c r="B82" s="184" t="s">
        <v>71</v>
      </c>
      <c r="C82" s="184"/>
      <c r="D82" s="184"/>
      <c r="E82" s="184"/>
      <c r="F82" s="184"/>
      <c r="G82" s="184"/>
      <c r="H82" s="184"/>
      <c r="I82" s="184"/>
      <c r="J82" s="44"/>
      <c r="K82" s="108">
        <v>0</v>
      </c>
      <c r="L82" s="44"/>
      <c r="M82" s="108">
        <f>K82</f>
        <v>0</v>
      </c>
      <c r="N82" s="44"/>
      <c r="O82" s="108">
        <f t="shared" si="50"/>
        <v>0</v>
      </c>
      <c r="P82" s="44"/>
      <c r="Q82" s="109">
        <f t="shared" si="44"/>
        <v>0</v>
      </c>
      <c r="R82" s="48"/>
      <c r="S82" s="158"/>
    </row>
    <row r="83" spans="1:19">
      <c r="A83" s="36"/>
      <c r="B83" s="184" t="s">
        <v>64</v>
      </c>
      <c r="C83" s="184"/>
      <c r="D83" s="184"/>
      <c r="E83" s="184"/>
      <c r="F83" s="184"/>
      <c r="G83" s="184"/>
      <c r="H83" s="184"/>
      <c r="I83" s="184"/>
      <c r="J83" s="44"/>
      <c r="K83" s="108">
        <v>0</v>
      </c>
      <c r="L83" s="44"/>
      <c r="M83" s="108">
        <f>K83</f>
        <v>0</v>
      </c>
      <c r="N83" s="44"/>
      <c r="O83" s="108">
        <f t="shared" ref="O83" si="51">M83</f>
        <v>0</v>
      </c>
      <c r="P83" s="44"/>
      <c r="Q83" s="109">
        <f t="shared" si="44"/>
        <v>0</v>
      </c>
      <c r="R83" s="48"/>
      <c r="S83" s="135"/>
    </row>
    <row r="84" spans="1:19">
      <c r="A84" s="185" t="s">
        <v>17</v>
      </c>
      <c r="B84" s="185"/>
      <c r="C84" s="185"/>
      <c r="D84" s="185"/>
      <c r="E84" s="185"/>
      <c r="F84" s="185"/>
      <c r="G84" s="185"/>
      <c r="H84" s="185"/>
      <c r="I84" s="185"/>
      <c r="J84" s="44"/>
      <c r="K84" s="103">
        <f>SUM(K76:K83)</f>
        <v>0</v>
      </c>
      <c r="L84" s="53"/>
      <c r="M84" s="103">
        <f>SUM(M76:M83)</f>
        <v>0</v>
      </c>
      <c r="N84" s="53"/>
      <c r="O84" s="103">
        <f>SUM(O76:O83)</f>
        <v>0</v>
      </c>
      <c r="P84" s="53"/>
      <c r="Q84" s="120">
        <f t="shared" si="44"/>
        <v>0</v>
      </c>
    </row>
    <row r="85" spans="1:19" ht="15.75" thickBot="1">
      <c r="B85" s="41"/>
      <c r="C85" s="41"/>
      <c r="D85" s="41"/>
      <c r="F85" s="32"/>
      <c r="G85" s="32"/>
      <c r="H85" s="32"/>
      <c r="I85" s="32"/>
      <c r="J85" s="44"/>
      <c r="K85" s="54"/>
      <c r="L85" s="45"/>
      <c r="M85" s="54"/>
      <c r="N85" s="45"/>
      <c r="O85" s="54"/>
      <c r="P85" s="45"/>
      <c r="Q85" s="73"/>
    </row>
    <row r="86" spans="1:19" ht="15.75" thickBot="1">
      <c r="A86" s="192" t="s">
        <v>67</v>
      </c>
      <c r="B86" s="193"/>
      <c r="C86" s="193"/>
      <c r="D86" s="193"/>
      <c r="E86" s="193"/>
      <c r="F86" s="193"/>
      <c r="G86" s="193"/>
      <c r="H86" s="193"/>
      <c r="I86" s="193"/>
      <c r="J86" s="87"/>
      <c r="K86" s="142">
        <f>SUM(K26,K53,K63,K67,K74,K84)</f>
        <v>0</v>
      </c>
      <c r="L86" s="174">
        <f t="shared" ref="L86:P86" si="52">SUM(L26,L53,L63,L67,L74,L84)</f>
        <v>0</v>
      </c>
      <c r="M86" s="142">
        <f t="shared" si="52"/>
        <v>0</v>
      </c>
      <c r="N86" s="174">
        <f t="shared" si="52"/>
        <v>0</v>
      </c>
      <c r="O86" s="142">
        <f t="shared" si="52"/>
        <v>0</v>
      </c>
      <c r="P86" s="174">
        <f t="shared" si="52"/>
        <v>0</v>
      </c>
      <c r="Q86" s="143">
        <f>SUM(K86,M86,O86)</f>
        <v>0</v>
      </c>
    </row>
    <row r="87" spans="1:19">
      <c r="A87" s="56"/>
      <c r="B87" s="37"/>
      <c r="C87" s="37"/>
      <c r="D87" s="37"/>
      <c r="E87" s="57"/>
      <c r="F87" s="55"/>
      <c r="G87" s="55"/>
      <c r="H87" s="55"/>
      <c r="I87" s="55"/>
      <c r="J87" s="44"/>
      <c r="K87" s="68"/>
      <c r="L87" s="95">
        <f>(L80+L81)*($A$87)</f>
        <v>0</v>
      </c>
      <c r="M87" s="100"/>
      <c r="N87" s="95">
        <f>(N80+N81)*($A$87)</f>
        <v>0</v>
      </c>
      <c r="O87" s="100"/>
      <c r="P87" s="95">
        <f>(P80+P81)*($A$87)</f>
        <v>0</v>
      </c>
      <c r="Q87" s="179"/>
      <c r="R87" s="90"/>
      <c r="S87" s="90"/>
    </row>
    <row r="88" spans="1:19">
      <c r="A88" s="194" t="s">
        <v>70</v>
      </c>
      <c r="B88" s="194"/>
      <c r="C88" s="194"/>
      <c r="D88" s="194"/>
      <c r="E88" s="194"/>
      <c r="F88" s="194"/>
      <c r="G88" s="194"/>
      <c r="H88" s="194"/>
      <c r="I88" s="194"/>
      <c r="J88" s="44"/>
      <c r="K88" s="111">
        <f>K86-K63-K81-K82</f>
        <v>0</v>
      </c>
      <c r="L88" s="175">
        <f t="shared" ref="L88:P88" si="53">L86-L63-L81-L82</f>
        <v>0</v>
      </c>
      <c r="M88" s="111">
        <f t="shared" si="53"/>
        <v>0</v>
      </c>
      <c r="N88" s="175">
        <f t="shared" si="53"/>
        <v>0</v>
      </c>
      <c r="O88" s="111">
        <f t="shared" si="53"/>
        <v>0</v>
      </c>
      <c r="P88" s="175">
        <f t="shared" si="53"/>
        <v>0</v>
      </c>
      <c r="Q88" s="110">
        <f>SUM(K88,M88,O88)</f>
        <v>0</v>
      </c>
      <c r="R88" s="158"/>
      <c r="S88" s="158"/>
    </row>
    <row r="89" spans="1:19">
      <c r="A89" s="56"/>
      <c r="B89" s="156"/>
      <c r="C89" s="156"/>
      <c r="D89" s="156"/>
      <c r="E89" s="57"/>
      <c r="F89" s="55"/>
      <c r="G89" s="55"/>
      <c r="H89" s="55"/>
      <c r="I89" s="55"/>
      <c r="J89" s="44"/>
      <c r="K89" s="68"/>
      <c r="L89" s="95"/>
      <c r="M89" s="100"/>
      <c r="N89" s="95"/>
      <c r="O89" s="100"/>
      <c r="P89" s="95"/>
      <c r="Q89" s="110"/>
      <c r="R89" s="158"/>
      <c r="S89" s="158"/>
    </row>
    <row r="90" spans="1:19">
      <c r="A90" s="164" t="s">
        <v>68</v>
      </c>
      <c r="B90" s="176">
        <v>0.495</v>
      </c>
      <c r="C90" s="183"/>
      <c r="D90" s="183"/>
      <c r="E90" s="183"/>
      <c r="F90" s="183"/>
      <c r="G90" s="183"/>
      <c r="H90" s="183"/>
      <c r="I90" s="183"/>
      <c r="J90" s="44"/>
      <c r="K90" s="100">
        <f>ROUNDDOWN(K88*B90,0)</f>
        <v>0</v>
      </c>
      <c r="L90" s="170">
        <f t="shared" ref="L90:P90" si="54">ROUNDDOWN(L88*C90,0)</f>
        <v>0</v>
      </c>
      <c r="M90" s="100">
        <f>ROUNDDOWN(M88*B90,0)</f>
        <v>0</v>
      </c>
      <c r="N90" s="170">
        <f t="shared" si="54"/>
        <v>0</v>
      </c>
      <c r="O90" s="100">
        <f>ROUNDDOWN(O88*B90,0)</f>
        <v>0</v>
      </c>
      <c r="P90" s="170">
        <f t="shared" si="54"/>
        <v>0</v>
      </c>
      <c r="Q90" s="110">
        <f>SUM(K90,M90,O90)</f>
        <v>0</v>
      </c>
      <c r="R90" s="158"/>
      <c r="S90" s="158"/>
    </row>
    <row r="91" spans="1:19" ht="15.75" thickBot="1">
      <c r="A91" s="56"/>
      <c r="B91" s="156"/>
      <c r="C91" s="156"/>
      <c r="D91" s="156"/>
      <c r="E91" s="57"/>
      <c r="F91" s="55"/>
      <c r="G91" s="55"/>
      <c r="H91" s="55"/>
      <c r="I91" s="55"/>
      <c r="J91" s="44"/>
      <c r="K91" s="68"/>
      <c r="L91" s="95"/>
      <c r="M91" s="100"/>
      <c r="N91" s="95"/>
      <c r="O91" s="100"/>
      <c r="P91" s="95"/>
      <c r="Q91" s="110"/>
      <c r="R91" s="158"/>
      <c r="S91" s="158"/>
    </row>
    <row r="92" spans="1:19" ht="15.75" thickBot="1">
      <c r="A92" s="190" t="s">
        <v>66</v>
      </c>
      <c r="B92" s="191"/>
      <c r="C92" s="191"/>
      <c r="D92" s="191"/>
      <c r="E92" s="191"/>
      <c r="F92" s="191"/>
      <c r="G92" s="191"/>
      <c r="H92" s="191"/>
      <c r="I92" s="191"/>
      <c r="J92" s="58"/>
      <c r="K92" s="144">
        <f>SUM(K86,K90)</f>
        <v>0</v>
      </c>
      <c r="L92" s="177">
        <f t="shared" ref="L92:P92" si="55">SUM(L86,L90)</f>
        <v>0</v>
      </c>
      <c r="M92" s="144">
        <f t="shared" si="55"/>
        <v>0</v>
      </c>
      <c r="N92" s="177">
        <f t="shared" si="55"/>
        <v>0</v>
      </c>
      <c r="O92" s="144">
        <f t="shared" si="55"/>
        <v>0</v>
      </c>
      <c r="P92" s="177">
        <f t="shared" si="55"/>
        <v>0</v>
      </c>
      <c r="Q92" s="180">
        <f>SUM(K92,M92,O92)</f>
        <v>0</v>
      </c>
    </row>
    <row r="93" spans="1:19">
      <c r="A93" s="182" t="s">
        <v>73</v>
      </c>
      <c r="B93" s="182"/>
      <c r="C93" s="182"/>
      <c r="D93" s="182"/>
      <c r="E93" s="182"/>
      <c r="F93" s="182"/>
      <c r="G93" s="182"/>
      <c r="H93" s="182"/>
      <c r="I93" s="182"/>
      <c r="J93" s="59"/>
    </row>
    <row r="94" spans="1:19">
      <c r="A94" s="2" t="s">
        <v>18</v>
      </c>
      <c r="B94" s="178">
        <v>0.3</v>
      </c>
      <c r="C94" s="60"/>
      <c r="D94" s="60"/>
      <c r="E94" s="57"/>
      <c r="F94" s="61"/>
      <c r="G94" s="61"/>
      <c r="H94" s="61"/>
      <c r="I94" s="61"/>
      <c r="J94" s="62"/>
      <c r="K94" s="63"/>
      <c r="L94" s="64"/>
      <c r="M94" s="63"/>
      <c r="N94" s="64"/>
      <c r="O94" s="63"/>
      <c r="P94" s="64"/>
    </row>
    <row r="95" spans="1:19">
      <c r="A95" s="2" t="s">
        <v>19</v>
      </c>
      <c r="B95" s="178">
        <v>0.40500000000000003</v>
      </c>
      <c r="C95" s="57"/>
      <c r="D95" s="57"/>
      <c r="E95" s="57"/>
      <c r="F95" s="74"/>
      <c r="G95" s="74"/>
      <c r="H95" s="74"/>
      <c r="I95" s="74"/>
      <c r="J95" s="57"/>
      <c r="K95" s="75"/>
      <c r="L95" s="76"/>
      <c r="M95" s="75"/>
      <c r="N95" s="77"/>
      <c r="O95" s="75"/>
      <c r="P95" s="65"/>
      <c r="Q95" s="79"/>
      <c r="R95" s="79"/>
    </row>
    <row r="96" spans="1:19">
      <c r="A96" s="2" t="s">
        <v>20</v>
      </c>
      <c r="B96" s="178">
        <v>0</v>
      </c>
      <c r="C96" s="57"/>
      <c r="D96" s="57"/>
      <c r="E96" s="57"/>
      <c r="F96" s="80"/>
      <c r="G96" s="80"/>
      <c r="H96" s="80"/>
      <c r="I96" s="80"/>
      <c r="J96" s="57"/>
      <c r="K96" s="66"/>
      <c r="L96" s="57"/>
      <c r="M96" s="67"/>
      <c r="N96" s="57"/>
      <c r="O96" s="67"/>
      <c r="P96" s="57"/>
      <c r="Q96" s="79"/>
      <c r="R96" s="79"/>
    </row>
    <row r="97" spans="1:18">
      <c r="A97" s="2" t="s">
        <v>21</v>
      </c>
      <c r="B97" s="178">
        <v>0.09</v>
      </c>
      <c r="C97" s="57"/>
      <c r="D97" s="57"/>
      <c r="E97" s="57"/>
      <c r="F97" s="82"/>
      <c r="G97" s="82"/>
      <c r="H97" s="82"/>
      <c r="I97" s="82"/>
      <c r="J97" s="57"/>
      <c r="K97" s="83"/>
      <c r="L97" s="84"/>
      <c r="M97" s="83"/>
      <c r="N97" s="57"/>
      <c r="O97" s="83"/>
      <c r="P97" s="57"/>
      <c r="Q97" s="57"/>
      <c r="R97" s="57"/>
    </row>
    <row r="98" spans="1:18">
      <c r="A98" s="2" t="s">
        <v>22</v>
      </c>
      <c r="B98" s="178">
        <v>0.53500000000000003</v>
      </c>
      <c r="C98" s="57"/>
      <c r="D98" s="57"/>
      <c r="E98" s="57"/>
      <c r="F98" s="82"/>
      <c r="G98" s="82"/>
      <c r="H98" s="82"/>
      <c r="I98" s="82"/>
      <c r="J98" s="57"/>
      <c r="K98" s="85"/>
      <c r="L98" s="67"/>
      <c r="M98" s="85"/>
      <c r="N98" s="67"/>
      <c r="O98" s="85"/>
      <c r="P98" s="67"/>
      <c r="Q98" s="57"/>
      <c r="R98" s="57"/>
    </row>
    <row r="99" spans="1:18">
      <c r="C99" s="57"/>
      <c r="D99" s="57"/>
      <c r="E99" s="57"/>
      <c r="F99" s="82"/>
      <c r="G99" s="82"/>
      <c r="H99" s="82"/>
      <c r="I99" s="82"/>
      <c r="J99" s="57"/>
      <c r="K99" s="92"/>
      <c r="L99" s="84"/>
      <c r="M99" s="83"/>
      <c r="N99" s="57"/>
      <c r="O99" s="83"/>
      <c r="P99" s="67"/>
      <c r="Q99" s="57"/>
      <c r="R99" s="57"/>
    </row>
    <row r="100" spans="1:18">
      <c r="C100" s="57"/>
      <c r="D100" s="57"/>
      <c r="E100" s="57"/>
      <c r="F100" s="80"/>
      <c r="G100" s="80"/>
      <c r="H100" s="80"/>
      <c r="I100" s="80"/>
      <c r="J100" s="57"/>
      <c r="K100" s="66"/>
      <c r="L100" s="57"/>
      <c r="M100" s="67"/>
      <c r="N100" s="57"/>
      <c r="O100" s="67"/>
      <c r="P100" s="67"/>
      <c r="Q100" s="57"/>
      <c r="R100" s="57"/>
    </row>
    <row r="101" spans="1:18">
      <c r="C101" s="57"/>
      <c r="D101" s="57"/>
      <c r="E101" s="57"/>
      <c r="F101" s="82"/>
      <c r="G101" s="82"/>
      <c r="H101" s="82"/>
      <c r="I101" s="82"/>
      <c r="J101" s="57"/>
      <c r="K101" s="83"/>
      <c r="L101" s="84"/>
      <c r="M101" s="83"/>
      <c r="N101" s="57"/>
      <c r="O101" s="83"/>
      <c r="P101" s="57"/>
      <c r="Q101" s="57"/>
      <c r="R101" s="57"/>
    </row>
    <row r="102" spans="1:18">
      <c r="C102" s="57"/>
      <c r="D102" s="57"/>
      <c r="E102" s="57"/>
      <c r="F102" s="82"/>
      <c r="G102" s="82"/>
      <c r="H102" s="82"/>
      <c r="I102" s="82"/>
      <c r="J102" s="57"/>
      <c r="K102" s="85"/>
      <c r="L102" s="67"/>
      <c r="M102" s="85"/>
      <c r="N102" s="67"/>
      <c r="O102" s="85"/>
      <c r="P102" s="57"/>
      <c r="Q102" s="57"/>
      <c r="R102" s="57"/>
    </row>
    <row r="103" spans="1:18"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86"/>
      <c r="Q103" s="57"/>
      <c r="R103" s="57"/>
    </row>
    <row r="104" spans="1:18">
      <c r="C104" s="57"/>
      <c r="D104" s="57"/>
      <c r="E104" s="57"/>
      <c r="F104" s="80"/>
      <c r="G104" s="80"/>
      <c r="H104" s="80"/>
      <c r="I104" s="80"/>
      <c r="J104" s="57"/>
      <c r="K104" s="81"/>
      <c r="L104" s="57"/>
      <c r="M104" s="81"/>
      <c r="N104" s="57"/>
      <c r="O104" s="81"/>
      <c r="P104" s="57"/>
      <c r="Q104" s="57"/>
      <c r="R104" s="57"/>
    </row>
    <row r="105" spans="1:18">
      <c r="C105" s="57"/>
      <c r="D105" s="57"/>
      <c r="E105" s="57"/>
      <c r="F105" s="57"/>
      <c r="G105" s="57"/>
      <c r="H105" s="57"/>
      <c r="I105" s="57"/>
      <c r="J105" s="57"/>
      <c r="K105" s="83"/>
      <c r="L105" s="84"/>
      <c r="M105" s="83"/>
      <c r="N105" s="57"/>
      <c r="O105" s="83"/>
      <c r="P105" s="57"/>
      <c r="Q105" s="57"/>
      <c r="R105" s="57"/>
    </row>
    <row r="106" spans="1:18">
      <c r="C106" s="57"/>
      <c r="D106" s="57"/>
      <c r="E106" s="57"/>
      <c r="F106" s="57"/>
      <c r="G106" s="57"/>
      <c r="H106" s="57"/>
      <c r="I106" s="57"/>
      <c r="J106" s="57"/>
      <c r="K106" s="81"/>
      <c r="L106" s="57"/>
      <c r="M106" s="81"/>
      <c r="N106" s="57"/>
      <c r="O106" s="81"/>
      <c r="P106" s="57"/>
      <c r="Q106" s="57"/>
      <c r="R106" s="57"/>
    </row>
    <row r="107" spans="1:18"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</row>
    <row r="108" spans="1:18"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</row>
    <row r="109" spans="1:18"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</row>
  </sheetData>
  <mergeCells count="39">
    <mergeCell ref="B69:I69"/>
    <mergeCell ref="A26:I26"/>
    <mergeCell ref="A59:I59"/>
    <mergeCell ref="B60:I60"/>
    <mergeCell ref="B61:I61"/>
    <mergeCell ref="A2:Q2"/>
    <mergeCell ref="A3:Q3"/>
    <mergeCell ref="A4:Q4"/>
    <mergeCell ref="A53:I53"/>
    <mergeCell ref="A58:I58"/>
    <mergeCell ref="A55:I55"/>
    <mergeCell ref="B81:I81"/>
    <mergeCell ref="A75:I75"/>
    <mergeCell ref="A92:I92"/>
    <mergeCell ref="B76:I76"/>
    <mergeCell ref="B77:I77"/>
    <mergeCell ref="B78:I78"/>
    <mergeCell ref="B79:I79"/>
    <mergeCell ref="B83:I83"/>
    <mergeCell ref="A86:I86"/>
    <mergeCell ref="A84:I84"/>
    <mergeCell ref="A88:I88"/>
    <mergeCell ref="C90:I90"/>
    <mergeCell ref="A93:I93"/>
    <mergeCell ref="B73:I73"/>
    <mergeCell ref="B82:I82"/>
    <mergeCell ref="A56:I56"/>
    <mergeCell ref="B65:I65"/>
    <mergeCell ref="B66:I66"/>
    <mergeCell ref="A67:I67"/>
    <mergeCell ref="B70:I70"/>
    <mergeCell ref="B71:I71"/>
    <mergeCell ref="B72:I72"/>
    <mergeCell ref="B62:I62"/>
    <mergeCell ref="A68:I68"/>
    <mergeCell ref="A63:I63"/>
    <mergeCell ref="A64:I64"/>
    <mergeCell ref="E74:I74"/>
    <mergeCell ref="B80:I80"/>
  </mergeCells>
  <pageMargins left="0.45" right="0.2" top="0.5" bottom="0.25" header="0.3" footer="0.3"/>
  <pageSetup scale="4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W109"/>
  <sheetViews>
    <sheetView topLeftCell="A69" workbookViewId="0">
      <selection activeCell="B99" sqref="B99"/>
    </sheetView>
  </sheetViews>
  <sheetFormatPr defaultColWidth="8.85546875" defaultRowHeight="15"/>
  <cols>
    <col min="1" max="1" width="25.42578125" style="158" customWidth="1"/>
    <col min="2" max="2" width="16.5703125" style="158" customWidth="1"/>
    <col min="3" max="3" width="14.42578125" style="158" customWidth="1"/>
    <col min="4" max="4" width="13.28515625" style="158" customWidth="1"/>
    <col min="5" max="5" width="11" style="158" customWidth="1"/>
    <col min="6" max="6" width="12.5703125" style="158" customWidth="1"/>
    <col min="7" max="9" width="6.140625" style="158" customWidth="1"/>
    <col min="10" max="10" width="0.85546875" style="158" customWidth="1"/>
    <col min="11" max="11" width="15.7109375" style="158" customWidth="1"/>
    <col min="12" max="12" width="0.85546875" style="158" customWidth="1"/>
    <col min="13" max="13" width="15.7109375" style="158" customWidth="1"/>
    <col min="14" max="14" width="0.85546875" style="158" customWidth="1"/>
    <col min="15" max="15" width="15.7109375" style="158" customWidth="1"/>
    <col min="16" max="16" width="0.85546875" style="158" customWidth="1"/>
    <col min="17" max="17" width="15.7109375" style="158" customWidth="1"/>
    <col min="18" max="18" width="0.85546875" style="158" customWidth="1"/>
    <col min="19" max="19" width="15.7109375" style="158" customWidth="1"/>
    <col min="20" max="20" width="0.85546875" customWidth="1"/>
    <col min="21" max="21" width="17.7109375" style="158" customWidth="1"/>
    <col min="22" max="22" width="11.28515625" style="158" customWidth="1"/>
    <col min="23" max="23" width="8.85546875" style="158"/>
  </cols>
  <sheetData>
    <row r="2" spans="1:21" ht="23.25">
      <c r="A2" s="195" t="s">
        <v>32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1:21" ht="23.25">
      <c r="A3" s="196" t="s">
        <v>33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</row>
    <row r="4" spans="1:21" ht="23.25">
      <c r="A4" s="197" t="s">
        <v>75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</row>
    <row r="5" spans="1:21">
      <c r="A5" s="3" t="s">
        <v>0</v>
      </c>
      <c r="B5" s="4"/>
      <c r="C5" s="4"/>
      <c r="D5" s="4"/>
      <c r="E5" s="4"/>
      <c r="F5" s="4"/>
      <c r="G5" s="4"/>
      <c r="H5" s="4"/>
      <c r="I5" s="4"/>
      <c r="J5" s="1"/>
      <c r="K5" s="1"/>
      <c r="L5" s="1"/>
      <c r="M5" s="1"/>
      <c r="N5" s="1"/>
      <c r="O5" s="1"/>
      <c r="P5" s="1"/>
      <c r="R5" s="1"/>
      <c r="T5" s="149"/>
      <c r="U5" s="1"/>
    </row>
    <row r="6" spans="1:21" ht="15.75" thickBot="1">
      <c r="A6" s="5"/>
      <c r="B6" s="5"/>
      <c r="C6" s="5"/>
      <c r="D6" s="5"/>
      <c r="E6" s="6"/>
      <c r="F6" s="6"/>
      <c r="G6" s="6"/>
      <c r="H6" s="6"/>
      <c r="I6" s="6"/>
      <c r="J6" s="7"/>
      <c r="K6" s="8" t="s">
        <v>1</v>
      </c>
      <c r="L6" s="9"/>
      <c r="M6" s="8" t="s">
        <v>2</v>
      </c>
      <c r="N6" s="9"/>
      <c r="O6" s="8" t="s">
        <v>3</v>
      </c>
      <c r="P6" s="9"/>
      <c r="Q6" s="8" t="s">
        <v>4</v>
      </c>
      <c r="R6" s="7"/>
      <c r="S6" s="8" t="s">
        <v>5</v>
      </c>
      <c r="T6" s="150"/>
      <c r="U6" s="8"/>
    </row>
    <row r="7" spans="1:21">
      <c r="B7" s="10"/>
      <c r="C7" s="10"/>
      <c r="D7" s="10"/>
      <c r="E7" s="11"/>
      <c r="F7" s="11"/>
      <c r="G7" s="11"/>
      <c r="H7" s="11"/>
      <c r="I7" s="11"/>
      <c r="J7" s="12"/>
      <c r="K7" s="151">
        <v>44013</v>
      </c>
      <c r="L7" s="13"/>
      <c r="M7" s="151">
        <v>44378</v>
      </c>
      <c r="N7" s="166"/>
      <c r="O7" s="151">
        <v>44743</v>
      </c>
      <c r="P7" s="13"/>
      <c r="Q7" s="151">
        <v>45108</v>
      </c>
      <c r="R7" s="12"/>
      <c r="S7" s="151">
        <v>45474</v>
      </c>
      <c r="T7" s="152"/>
      <c r="U7" s="96" t="s">
        <v>6</v>
      </c>
    </row>
    <row r="8" spans="1:21" ht="15.75" thickBot="1">
      <c r="A8" s="157" t="s">
        <v>34</v>
      </c>
      <c r="B8" s="15"/>
      <c r="C8" s="16"/>
      <c r="D8" s="17"/>
      <c r="E8" s="11"/>
      <c r="F8" s="11"/>
      <c r="G8" s="11"/>
      <c r="H8" s="11"/>
      <c r="I8" s="11"/>
      <c r="J8" s="12"/>
      <c r="K8" s="153">
        <v>44377</v>
      </c>
      <c r="L8" s="18"/>
      <c r="M8" s="153">
        <v>44742</v>
      </c>
      <c r="N8" s="167"/>
      <c r="O8" s="153">
        <v>45107</v>
      </c>
      <c r="P8" s="18"/>
      <c r="Q8" s="153">
        <v>45473</v>
      </c>
      <c r="R8" s="19"/>
      <c r="S8" s="153">
        <v>45838</v>
      </c>
      <c r="T8" s="154"/>
      <c r="U8" s="97" t="s">
        <v>7</v>
      </c>
    </row>
    <row r="9" spans="1:21" ht="30">
      <c r="A9" s="21" t="s">
        <v>8</v>
      </c>
      <c r="B9" s="21" t="s">
        <v>28</v>
      </c>
      <c r="C9" s="21" t="s">
        <v>9</v>
      </c>
      <c r="D9" s="21" t="s">
        <v>10</v>
      </c>
      <c r="E9" s="22" t="s">
        <v>11</v>
      </c>
      <c r="F9" s="22" t="s">
        <v>12</v>
      </c>
      <c r="G9" s="22" t="s">
        <v>30</v>
      </c>
      <c r="H9" s="148" t="s">
        <v>29</v>
      </c>
      <c r="I9" s="22" t="s">
        <v>31</v>
      </c>
      <c r="J9" s="23"/>
      <c r="L9" s="24"/>
      <c r="N9" s="168"/>
      <c r="P9" s="24"/>
      <c r="R9" s="23"/>
      <c r="T9" s="14"/>
      <c r="U9" s="69"/>
    </row>
    <row r="10" spans="1:21">
      <c r="A10" s="25" t="s">
        <v>23</v>
      </c>
      <c r="B10" s="159" t="s">
        <v>41</v>
      </c>
      <c r="C10" s="26">
        <f>ROUND(D10*26.1,0)</f>
        <v>0</v>
      </c>
      <c r="D10" s="88">
        <v>0</v>
      </c>
      <c r="E10" s="89">
        <v>0</v>
      </c>
      <c r="F10" s="137">
        <f>12*E10</f>
        <v>0</v>
      </c>
      <c r="G10" s="137">
        <v>0</v>
      </c>
      <c r="H10" s="137">
        <v>0</v>
      </c>
      <c r="I10" s="137">
        <v>0</v>
      </c>
      <c r="J10" s="27"/>
      <c r="K10" s="128">
        <f>ROUND(C10*E10,0)</f>
        <v>0</v>
      </c>
      <c r="L10" s="112"/>
      <c r="M10" s="128">
        <f>ROUNDDOWN(K10+(K10*0.03),0)</f>
        <v>0</v>
      </c>
      <c r="N10" s="169">
        <f t="shared" ref="N10:S11" si="0">ROUNDDOWN(L10+(L10*0.03),0)</f>
        <v>0</v>
      </c>
      <c r="O10" s="128">
        <f t="shared" si="0"/>
        <v>0</v>
      </c>
      <c r="P10" s="169">
        <f t="shared" si="0"/>
        <v>0</v>
      </c>
      <c r="Q10" s="128">
        <f t="shared" si="0"/>
        <v>0</v>
      </c>
      <c r="R10" s="169">
        <f t="shared" si="0"/>
        <v>0</v>
      </c>
      <c r="S10" s="128">
        <f t="shared" si="0"/>
        <v>0</v>
      </c>
      <c r="T10" s="114"/>
      <c r="U10" s="132">
        <f>SUM(K10,M10,O10,Q10,S10)</f>
        <v>0</v>
      </c>
    </row>
    <row r="11" spans="1:21">
      <c r="A11" s="26"/>
      <c r="B11" s="26"/>
      <c r="C11" s="26"/>
      <c r="D11" s="26"/>
      <c r="E11" s="29" t="s">
        <v>13</v>
      </c>
      <c r="F11" s="35">
        <f>B94</f>
        <v>0.3</v>
      </c>
      <c r="G11" s="35"/>
      <c r="H11" s="35"/>
      <c r="I11" s="35"/>
      <c r="J11" s="30"/>
      <c r="K11" s="116">
        <f>ROUND(K10*F11,0)</f>
        <v>0</v>
      </c>
      <c r="L11" s="117"/>
      <c r="M11" s="116">
        <f>ROUNDDOWN(K11+(K11*0.03),0)</f>
        <v>0</v>
      </c>
      <c r="N11" s="126">
        <f t="shared" si="0"/>
        <v>0</v>
      </c>
      <c r="O11" s="116">
        <f t="shared" si="0"/>
        <v>0</v>
      </c>
      <c r="P11" s="126">
        <f t="shared" si="0"/>
        <v>0</v>
      </c>
      <c r="Q11" s="116">
        <f t="shared" si="0"/>
        <v>0</v>
      </c>
      <c r="R11" s="126">
        <f t="shared" si="0"/>
        <v>0</v>
      </c>
      <c r="S11" s="116">
        <f t="shared" si="0"/>
        <v>0</v>
      </c>
      <c r="T11" s="114"/>
      <c r="U11" s="133">
        <f>SUM(K11,M11,O11,Q11,S11)</f>
        <v>0</v>
      </c>
    </row>
    <row r="12" spans="1:21">
      <c r="A12" s="26"/>
      <c r="B12" s="26"/>
      <c r="C12" s="26"/>
      <c r="D12" s="26"/>
      <c r="E12" s="31"/>
      <c r="F12" s="155" t="s">
        <v>14</v>
      </c>
      <c r="G12" s="155"/>
      <c r="H12" s="155"/>
      <c r="I12" s="155"/>
      <c r="J12" s="27"/>
      <c r="K12" s="165">
        <f>SUM(K10:K11)</f>
        <v>0</v>
      </c>
      <c r="L12" s="118"/>
      <c r="M12" s="129">
        <f>SUM(M10:M11)</f>
        <v>0</v>
      </c>
      <c r="N12" s="104"/>
      <c r="O12" s="129">
        <f>SUM(O10:O11)</f>
        <v>0</v>
      </c>
      <c r="P12" s="104"/>
      <c r="Q12" s="129">
        <f>SUM(Q10:Q11)</f>
        <v>0</v>
      </c>
      <c r="R12" s="171"/>
      <c r="S12" s="129">
        <f>SUM(S10:S11)</f>
        <v>0</v>
      </c>
      <c r="T12" s="114"/>
      <c r="U12" s="134">
        <f>SUM(K12,M12,O12,Q12,S12)</f>
        <v>0</v>
      </c>
    </row>
    <row r="13" spans="1:21">
      <c r="A13" s="26"/>
      <c r="B13" s="26"/>
      <c r="C13" s="26"/>
      <c r="D13" s="26"/>
      <c r="E13" s="31"/>
      <c r="F13" s="155"/>
      <c r="G13" s="155"/>
      <c r="H13" s="155"/>
      <c r="I13" s="155"/>
      <c r="J13" s="27"/>
      <c r="K13" s="130"/>
      <c r="L13" s="119"/>
      <c r="M13" s="130"/>
      <c r="N13" s="170"/>
      <c r="O13" s="130"/>
      <c r="P13" s="170"/>
      <c r="Q13" s="130"/>
      <c r="R13" s="171"/>
      <c r="S13" s="130"/>
      <c r="T13" s="114"/>
      <c r="U13" s="134"/>
    </row>
    <row r="14" spans="1:21">
      <c r="A14" s="25" t="s">
        <v>23</v>
      </c>
      <c r="B14" s="159" t="s">
        <v>40</v>
      </c>
      <c r="C14" s="26">
        <f>ROUND(D14*26.1,0)</f>
        <v>0</v>
      </c>
      <c r="D14" s="88">
        <v>0</v>
      </c>
      <c r="E14" s="89">
        <v>0</v>
      </c>
      <c r="F14" s="137">
        <f>12*E14</f>
        <v>0</v>
      </c>
      <c r="G14" s="137">
        <v>0</v>
      </c>
      <c r="H14" s="137">
        <v>0</v>
      </c>
      <c r="I14" s="137">
        <v>0</v>
      </c>
      <c r="J14" s="27"/>
      <c r="K14" s="128">
        <f>ROUND(C14*E14,0)</f>
        <v>0</v>
      </c>
      <c r="L14" s="112"/>
      <c r="M14" s="128">
        <f>ROUNDDOWN(K14+(K14*0.03),0)</f>
        <v>0</v>
      </c>
      <c r="N14" s="169">
        <f t="shared" ref="N14:S15" si="1">ROUNDDOWN(L14+(L14*0.03),0)</f>
        <v>0</v>
      </c>
      <c r="O14" s="128">
        <f t="shared" si="1"/>
        <v>0</v>
      </c>
      <c r="P14" s="169">
        <f t="shared" si="1"/>
        <v>0</v>
      </c>
      <c r="Q14" s="128">
        <f t="shared" si="1"/>
        <v>0</v>
      </c>
      <c r="R14" s="169">
        <f t="shared" si="1"/>
        <v>0</v>
      </c>
      <c r="S14" s="128">
        <f t="shared" si="1"/>
        <v>0</v>
      </c>
      <c r="T14" s="114"/>
      <c r="U14" s="132">
        <f>SUM(K14,M14,O14,Q14,S14)</f>
        <v>0</v>
      </c>
    </row>
    <row r="15" spans="1:21">
      <c r="A15" s="26"/>
      <c r="B15" s="26"/>
      <c r="C15" s="26"/>
      <c r="D15" s="26"/>
      <c r="E15" s="29" t="s">
        <v>13</v>
      </c>
      <c r="F15" s="35">
        <f>B94</f>
        <v>0.3</v>
      </c>
      <c r="G15" s="35"/>
      <c r="H15" s="35"/>
      <c r="I15" s="35"/>
      <c r="J15" s="30"/>
      <c r="K15" s="116">
        <f>ROUND(K14*F15,0)</f>
        <v>0</v>
      </c>
      <c r="L15" s="117"/>
      <c r="M15" s="116">
        <f>ROUNDDOWN(K15+(K15*0.03),0)</f>
        <v>0</v>
      </c>
      <c r="N15" s="126">
        <f t="shared" si="1"/>
        <v>0</v>
      </c>
      <c r="O15" s="116">
        <f t="shared" si="1"/>
        <v>0</v>
      </c>
      <c r="P15" s="126">
        <f t="shared" si="1"/>
        <v>0</v>
      </c>
      <c r="Q15" s="116">
        <f t="shared" si="1"/>
        <v>0</v>
      </c>
      <c r="R15" s="126">
        <f t="shared" si="1"/>
        <v>0</v>
      </c>
      <c r="S15" s="116">
        <f t="shared" si="1"/>
        <v>0</v>
      </c>
      <c r="T15" s="114"/>
      <c r="U15" s="133">
        <f>SUM(K15,M15,O15,Q15,S15)</f>
        <v>0</v>
      </c>
    </row>
    <row r="16" spans="1:21">
      <c r="A16" s="26"/>
      <c r="B16" s="26"/>
      <c r="C16" s="26"/>
      <c r="D16" s="26"/>
      <c r="E16" s="31"/>
      <c r="F16" s="155" t="s">
        <v>14</v>
      </c>
      <c r="G16" s="155"/>
      <c r="H16" s="155"/>
      <c r="I16" s="155"/>
      <c r="J16" s="27"/>
      <c r="K16" s="165">
        <f>SUM(K14:K15)</f>
        <v>0</v>
      </c>
      <c r="L16" s="118"/>
      <c r="M16" s="129">
        <f>SUM(M14:M15)</f>
        <v>0</v>
      </c>
      <c r="N16" s="104"/>
      <c r="O16" s="129">
        <f>SUM(O14:O15)</f>
        <v>0</v>
      </c>
      <c r="P16" s="104"/>
      <c r="Q16" s="129">
        <f>SUM(Q14:Q15)</f>
        <v>0</v>
      </c>
      <c r="R16" s="171"/>
      <c r="S16" s="129">
        <f>SUM(S14:S15)</f>
        <v>0</v>
      </c>
      <c r="T16" s="114"/>
      <c r="U16" s="134">
        <f>SUM(K16,M16,O16,Q16,S16)</f>
        <v>0</v>
      </c>
    </row>
    <row r="17" spans="1:21">
      <c r="A17" s="26"/>
      <c r="B17" s="26"/>
      <c r="C17" s="26"/>
      <c r="D17" s="26"/>
      <c r="E17" s="31"/>
      <c r="F17" s="155"/>
      <c r="G17" s="155"/>
      <c r="H17" s="155"/>
      <c r="I17" s="155"/>
      <c r="J17" s="27"/>
      <c r="K17" s="100"/>
      <c r="L17" s="119"/>
      <c r="M17" s="100"/>
      <c r="N17" s="170"/>
      <c r="O17" s="100"/>
      <c r="P17" s="170"/>
      <c r="Q17" s="100"/>
      <c r="R17" s="171"/>
      <c r="S17" s="100"/>
      <c r="T17" s="114"/>
      <c r="U17" s="115"/>
    </row>
    <row r="18" spans="1:21">
      <c r="A18" s="25" t="s">
        <v>23</v>
      </c>
      <c r="B18" s="159" t="s">
        <v>40</v>
      </c>
      <c r="C18" s="26">
        <f>ROUND(D18*26.1,0)</f>
        <v>0</v>
      </c>
      <c r="D18" s="88">
        <v>0</v>
      </c>
      <c r="E18" s="89">
        <v>0</v>
      </c>
      <c r="F18" s="137">
        <f>12*E18</f>
        <v>0</v>
      </c>
      <c r="G18" s="137">
        <v>0</v>
      </c>
      <c r="H18" s="137">
        <v>0</v>
      </c>
      <c r="I18" s="137">
        <v>0</v>
      </c>
      <c r="J18" s="27"/>
      <c r="K18" s="128">
        <f>ROUND(C18*E18,0)</f>
        <v>0</v>
      </c>
      <c r="L18" s="112"/>
      <c r="M18" s="128">
        <f>ROUNDDOWN(K18+(K18*0.03),0)</f>
        <v>0</v>
      </c>
      <c r="N18" s="169">
        <f t="shared" ref="N18:S19" si="2">ROUNDDOWN(L18+(L18*0.03),0)</f>
        <v>0</v>
      </c>
      <c r="O18" s="128">
        <f t="shared" si="2"/>
        <v>0</v>
      </c>
      <c r="P18" s="169">
        <f t="shared" si="2"/>
        <v>0</v>
      </c>
      <c r="Q18" s="128">
        <f t="shared" si="2"/>
        <v>0</v>
      </c>
      <c r="R18" s="169">
        <f t="shared" si="2"/>
        <v>0</v>
      </c>
      <c r="S18" s="128">
        <f t="shared" si="2"/>
        <v>0</v>
      </c>
      <c r="T18" s="114"/>
      <c r="U18" s="132">
        <f>SUM(K18,M18,O18,Q18,S18)</f>
        <v>0</v>
      </c>
    </row>
    <row r="19" spans="1:21">
      <c r="A19" s="26"/>
      <c r="B19" s="26"/>
      <c r="C19" s="26"/>
      <c r="D19" s="26"/>
      <c r="E19" s="29" t="s">
        <v>13</v>
      </c>
      <c r="F19" s="35">
        <f>B94</f>
        <v>0.3</v>
      </c>
      <c r="G19" s="35"/>
      <c r="H19" s="35"/>
      <c r="I19" s="35"/>
      <c r="J19" s="30"/>
      <c r="K19" s="116">
        <f>ROUND(K18*F19,0)</f>
        <v>0</v>
      </c>
      <c r="L19" s="117"/>
      <c r="M19" s="116">
        <f>ROUNDDOWN(K19+(K19*0.03),0)</f>
        <v>0</v>
      </c>
      <c r="N19" s="126">
        <f t="shared" si="2"/>
        <v>0</v>
      </c>
      <c r="O19" s="116">
        <f t="shared" si="2"/>
        <v>0</v>
      </c>
      <c r="P19" s="126">
        <f t="shared" si="2"/>
        <v>0</v>
      </c>
      <c r="Q19" s="116">
        <f t="shared" si="2"/>
        <v>0</v>
      </c>
      <c r="R19" s="126">
        <f t="shared" si="2"/>
        <v>0</v>
      </c>
      <c r="S19" s="116">
        <f t="shared" si="2"/>
        <v>0</v>
      </c>
      <c r="T19" s="114"/>
      <c r="U19" s="133">
        <f>SUM(K19,M19,O19,Q19,S19)</f>
        <v>0</v>
      </c>
    </row>
    <row r="20" spans="1:21">
      <c r="A20" s="26"/>
      <c r="B20" s="26"/>
      <c r="C20" s="26"/>
      <c r="D20" s="26"/>
      <c r="E20" s="31"/>
      <c r="F20" s="155" t="s">
        <v>14</v>
      </c>
      <c r="G20" s="155"/>
      <c r="H20" s="155"/>
      <c r="I20" s="155"/>
      <c r="J20" s="27"/>
      <c r="K20" s="165">
        <f>SUM(K18:K19)</f>
        <v>0</v>
      </c>
      <c r="L20" s="118"/>
      <c r="M20" s="129">
        <f>SUM(M18:M19)</f>
        <v>0</v>
      </c>
      <c r="N20" s="104"/>
      <c r="O20" s="129">
        <f>SUM(O18:O19)</f>
        <v>0</v>
      </c>
      <c r="P20" s="104"/>
      <c r="Q20" s="129">
        <f>SUM(Q18:Q19)</f>
        <v>0</v>
      </c>
      <c r="R20" s="171"/>
      <c r="S20" s="129">
        <f>SUM(S18:S19)</f>
        <v>0</v>
      </c>
      <c r="T20" s="114"/>
      <c r="U20" s="134">
        <f>SUM(K20,M20,O20,Q20,S20)</f>
        <v>0</v>
      </c>
    </row>
    <row r="21" spans="1:21">
      <c r="A21" s="26"/>
      <c r="B21" s="26"/>
      <c r="C21" s="26"/>
      <c r="D21" s="26"/>
      <c r="E21" s="31"/>
      <c r="F21" s="155"/>
      <c r="G21" s="155"/>
      <c r="H21" s="155"/>
      <c r="I21" s="155"/>
      <c r="J21" s="27"/>
      <c r="K21" s="100"/>
      <c r="L21" s="119"/>
      <c r="M21" s="100"/>
      <c r="N21" s="170"/>
      <c r="O21" s="100"/>
      <c r="P21" s="170"/>
      <c r="Q21" s="100"/>
      <c r="R21" s="171"/>
      <c r="S21" s="100"/>
      <c r="T21" s="114"/>
      <c r="U21" s="115"/>
    </row>
    <row r="22" spans="1:21">
      <c r="A22" s="25" t="s">
        <v>23</v>
      </c>
      <c r="B22" s="159" t="s">
        <v>40</v>
      </c>
      <c r="C22" s="26">
        <f>ROUND(D22*26.1,0)</f>
        <v>0</v>
      </c>
      <c r="D22" s="88">
        <v>0</v>
      </c>
      <c r="E22" s="89">
        <v>0</v>
      </c>
      <c r="F22" s="137">
        <f>12*E22</f>
        <v>0</v>
      </c>
      <c r="G22" s="137">
        <v>0</v>
      </c>
      <c r="H22" s="137">
        <v>0</v>
      </c>
      <c r="I22" s="137">
        <v>0</v>
      </c>
      <c r="J22" s="27"/>
      <c r="K22" s="128">
        <f>ROUND(C22*E22,0)</f>
        <v>0</v>
      </c>
      <c r="L22" s="112"/>
      <c r="M22" s="128">
        <f>ROUNDDOWN(K22+(K22*0.03),0)</f>
        <v>0</v>
      </c>
      <c r="N22" s="169">
        <f t="shared" ref="N22:S23" si="3">ROUNDDOWN(L22+(L22*0.03),0)</f>
        <v>0</v>
      </c>
      <c r="O22" s="128">
        <f t="shared" si="3"/>
        <v>0</v>
      </c>
      <c r="P22" s="169">
        <f t="shared" si="3"/>
        <v>0</v>
      </c>
      <c r="Q22" s="128">
        <f t="shared" si="3"/>
        <v>0</v>
      </c>
      <c r="R22" s="169">
        <f t="shared" si="3"/>
        <v>0</v>
      </c>
      <c r="S22" s="128">
        <f t="shared" si="3"/>
        <v>0</v>
      </c>
      <c r="T22" s="114"/>
      <c r="U22" s="132">
        <f>SUM(K22,M22,O22,Q22,S22)</f>
        <v>0</v>
      </c>
    </row>
    <row r="23" spans="1:21">
      <c r="A23" s="26"/>
      <c r="B23" s="26"/>
      <c r="C23" s="26"/>
      <c r="D23" s="26"/>
      <c r="E23" s="29" t="s">
        <v>13</v>
      </c>
      <c r="F23" s="35">
        <f>B94</f>
        <v>0.3</v>
      </c>
      <c r="G23" s="35"/>
      <c r="H23" s="35"/>
      <c r="I23" s="35"/>
      <c r="J23" s="30"/>
      <c r="K23" s="116">
        <f>ROUND(K22*F23,0)</f>
        <v>0</v>
      </c>
      <c r="L23" s="117"/>
      <c r="M23" s="116">
        <f>ROUNDDOWN(K23+(K23*0.03),0)</f>
        <v>0</v>
      </c>
      <c r="N23" s="126">
        <f t="shared" si="3"/>
        <v>0</v>
      </c>
      <c r="O23" s="116">
        <f t="shared" si="3"/>
        <v>0</v>
      </c>
      <c r="P23" s="126">
        <f t="shared" si="3"/>
        <v>0</v>
      </c>
      <c r="Q23" s="116">
        <f t="shared" si="3"/>
        <v>0</v>
      </c>
      <c r="R23" s="126">
        <f t="shared" si="3"/>
        <v>0</v>
      </c>
      <c r="S23" s="116">
        <f t="shared" si="3"/>
        <v>0</v>
      </c>
      <c r="T23" s="114"/>
      <c r="U23" s="133">
        <f>SUM(K23,M23,O23,Q23,S23)</f>
        <v>0</v>
      </c>
    </row>
    <row r="24" spans="1:21">
      <c r="A24" s="26"/>
      <c r="B24" s="26"/>
      <c r="C24" s="26"/>
      <c r="D24" s="26"/>
      <c r="E24" s="31"/>
      <c r="F24" s="155" t="s">
        <v>14</v>
      </c>
      <c r="G24" s="155"/>
      <c r="H24" s="155"/>
      <c r="I24" s="155"/>
      <c r="J24" s="27"/>
      <c r="K24" s="165">
        <f>SUM(K22:K23)</f>
        <v>0</v>
      </c>
      <c r="L24" s="118"/>
      <c r="M24" s="129">
        <f>SUM(M22:M23)</f>
        <v>0</v>
      </c>
      <c r="N24" s="104"/>
      <c r="O24" s="129">
        <f>SUM(O22:O23)</f>
        <v>0</v>
      </c>
      <c r="P24" s="104"/>
      <c r="Q24" s="129">
        <f>SUM(Q22:Q23)</f>
        <v>0</v>
      </c>
      <c r="R24" s="113"/>
      <c r="S24" s="129">
        <f>SUM(S22:S23)</f>
        <v>0</v>
      </c>
      <c r="T24" s="114"/>
      <c r="U24" s="134">
        <f>SUM(K24,M24,O24,Q24,S24)</f>
        <v>0</v>
      </c>
    </row>
    <row r="25" spans="1:21" ht="15.75" thickBot="1">
      <c r="A25" s="26"/>
      <c r="B25" s="26"/>
      <c r="C25" s="26"/>
      <c r="D25" s="26"/>
      <c r="E25" s="31"/>
      <c r="F25" s="155"/>
      <c r="G25" s="155"/>
      <c r="H25" s="155"/>
      <c r="I25" s="155"/>
      <c r="J25" s="27"/>
      <c r="K25" s="100"/>
      <c r="L25" s="119"/>
      <c r="M25" s="130"/>
      <c r="N25" s="170"/>
      <c r="O25" s="100"/>
      <c r="P25" s="119"/>
      <c r="Q25" s="100"/>
      <c r="R25" s="113"/>
      <c r="S25" s="100"/>
      <c r="T25" s="114"/>
      <c r="U25" s="115"/>
    </row>
    <row r="26" spans="1:21" ht="15.75" customHeight="1" thickBot="1">
      <c r="A26" s="200" t="s">
        <v>42</v>
      </c>
      <c r="B26" s="201"/>
      <c r="C26" s="201"/>
      <c r="D26" s="201"/>
      <c r="E26" s="201"/>
      <c r="F26" s="201"/>
      <c r="G26" s="201"/>
      <c r="H26" s="201"/>
      <c r="I26" s="201"/>
      <c r="J26" s="42"/>
      <c r="K26" s="131">
        <f>SUM(K12,K16,K20,K24)</f>
        <v>0</v>
      </c>
      <c r="L26" s="121"/>
      <c r="M26" s="131">
        <f>SUM(M12,M16,M20,M24,M24)</f>
        <v>0</v>
      </c>
      <c r="N26" s="121"/>
      <c r="O26" s="131">
        <f>SUM(O12,O16,O20,O24)</f>
        <v>0</v>
      </c>
      <c r="P26" s="121"/>
      <c r="Q26" s="131">
        <f>SUM(Q12,Q16,Q20,Q24)</f>
        <v>0</v>
      </c>
      <c r="R26" s="122"/>
      <c r="S26" s="131">
        <f>SUM(S12,S16,S20,S24)</f>
        <v>0</v>
      </c>
      <c r="T26" s="123"/>
      <c r="U26" s="124">
        <f>SUM(K26,M26,O26,Q26,Q26,S26)</f>
        <v>0</v>
      </c>
    </row>
    <row r="27" spans="1:21">
      <c r="A27" s="157" t="s">
        <v>25</v>
      </c>
      <c r="F27" s="155"/>
      <c r="G27" s="155"/>
      <c r="H27" s="155"/>
      <c r="I27" s="155"/>
      <c r="J27" s="34"/>
      <c r="K27" s="111"/>
      <c r="L27" s="113"/>
      <c r="M27" s="111"/>
      <c r="N27" s="113"/>
      <c r="O27" s="111"/>
      <c r="P27" s="113"/>
      <c r="Q27" s="111"/>
      <c r="R27" s="113"/>
      <c r="S27" s="111"/>
      <c r="T27" s="114"/>
      <c r="U27" s="105"/>
    </row>
    <row r="28" spans="1:21" ht="30">
      <c r="A28" s="21" t="s">
        <v>28</v>
      </c>
      <c r="B28" s="21" t="s">
        <v>27</v>
      </c>
      <c r="C28" s="21" t="s">
        <v>9</v>
      </c>
      <c r="D28" s="21" t="s">
        <v>10</v>
      </c>
      <c r="E28" s="22" t="s">
        <v>11</v>
      </c>
      <c r="F28" s="22" t="s">
        <v>12</v>
      </c>
      <c r="G28" s="22" t="s">
        <v>30</v>
      </c>
      <c r="H28" s="148" t="s">
        <v>29</v>
      </c>
      <c r="I28" s="22" t="s">
        <v>31</v>
      </c>
      <c r="J28" s="34"/>
      <c r="K28" s="111"/>
      <c r="L28" s="113"/>
      <c r="M28" s="111"/>
      <c r="N28" s="113"/>
      <c r="O28" s="111"/>
      <c r="P28" s="113"/>
      <c r="Q28" s="111"/>
      <c r="R28" s="113"/>
      <c r="S28" s="111"/>
      <c r="T28" s="114"/>
      <c r="U28" s="105"/>
    </row>
    <row r="29" spans="1:21" ht="15" customHeight="1">
      <c r="A29" s="41" t="s">
        <v>35</v>
      </c>
      <c r="C29" s="26">
        <f>ROUND(D29*26.1,0)</f>
        <v>0</v>
      </c>
      <c r="D29" s="88">
        <v>0</v>
      </c>
      <c r="E29" s="89">
        <v>0</v>
      </c>
      <c r="F29" s="137">
        <f>12*E29</f>
        <v>0</v>
      </c>
      <c r="G29" s="137">
        <v>0</v>
      </c>
      <c r="H29" s="137">
        <v>0</v>
      </c>
      <c r="I29" s="137">
        <v>0</v>
      </c>
      <c r="J29" s="27"/>
      <c r="K29" s="128">
        <f>ROUND(C29*E29,0)</f>
        <v>0</v>
      </c>
      <c r="L29" s="112"/>
      <c r="M29" s="128">
        <f>ROUNDDOWN(K29+(K29*0.03),0)</f>
        <v>0</v>
      </c>
      <c r="N29" s="169">
        <f t="shared" ref="N29:S30" si="4">ROUNDDOWN(L29+(L29*0.03),0)</f>
        <v>0</v>
      </c>
      <c r="O29" s="128">
        <f t="shared" si="4"/>
        <v>0</v>
      </c>
      <c r="P29" s="169">
        <f t="shared" si="4"/>
        <v>0</v>
      </c>
      <c r="Q29" s="128">
        <f t="shared" si="4"/>
        <v>0</v>
      </c>
      <c r="R29" s="169">
        <f t="shared" si="4"/>
        <v>0</v>
      </c>
      <c r="S29" s="128">
        <f t="shared" si="4"/>
        <v>0</v>
      </c>
      <c r="T29" s="114"/>
      <c r="U29" s="132">
        <f>SUM(K29,M29,O29,Q29,S29)</f>
        <v>0</v>
      </c>
    </row>
    <row r="30" spans="1:21">
      <c r="A30" s="25"/>
      <c r="C30" s="26"/>
      <c r="D30" s="26"/>
      <c r="E30" s="29" t="s">
        <v>13</v>
      </c>
      <c r="F30" s="35">
        <f>B94</f>
        <v>0.3</v>
      </c>
      <c r="G30" s="35"/>
      <c r="H30" s="35"/>
      <c r="I30" s="35"/>
      <c r="J30" s="30"/>
      <c r="K30" s="116">
        <f>ROUND(K29*F30,0)</f>
        <v>0</v>
      </c>
      <c r="L30" s="117"/>
      <c r="M30" s="116">
        <f>ROUNDDOWN(K30+(K30*0.03),0)</f>
        <v>0</v>
      </c>
      <c r="N30" s="126">
        <f t="shared" si="4"/>
        <v>0</v>
      </c>
      <c r="O30" s="116">
        <f t="shared" si="4"/>
        <v>0</v>
      </c>
      <c r="P30" s="126">
        <f t="shared" si="4"/>
        <v>0</v>
      </c>
      <c r="Q30" s="116">
        <f t="shared" si="4"/>
        <v>0</v>
      </c>
      <c r="R30" s="126">
        <f t="shared" si="4"/>
        <v>0</v>
      </c>
      <c r="S30" s="116">
        <f t="shared" si="4"/>
        <v>0</v>
      </c>
      <c r="T30" s="114"/>
      <c r="U30" s="133">
        <f>SUM(K30,M30,O30,Q30,S30)</f>
        <v>0</v>
      </c>
    </row>
    <row r="31" spans="1:21">
      <c r="C31" s="26"/>
      <c r="D31" s="26"/>
      <c r="E31" s="31"/>
      <c r="F31" s="155" t="s">
        <v>14</v>
      </c>
      <c r="G31" s="155"/>
      <c r="H31" s="155"/>
      <c r="I31" s="155"/>
      <c r="J31" s="27"/>
      <c r="K31" s="165">
        <f>SUM(K29:K30)</f>
        <v>0</v>
      </c>
      <c r="L31" s="118"/>
      <c r="M31" s="129">
        <f>SUM(M29:M30)</f>
        <v>0</v>
      </c>
      <c r="N31" s="104"/>
      <c r="O31" s="129">
        <f>SUM(O29:O30)</f>
        <v>0</v>
      </c>
      <c r="P31" s="104"/>
      <c r="Q31" s="129">
        <f>SUM(Q29:Q30)</f>
        <v>0</v>
      </c>
      <c r="R31" s="171"/>
      <c r="S31" s="129">
        <f>SUM(S29:S30)</f>
        <v>0</v>
      </c>
      <c r="T31" s="114"/>
      <c r="U31" s="134">
        <f>SUM(K31,M31,O31,Q31,S31)</f>
        <v>0</v>
      </c>
    </row>
    <row r="32" spans="1:21">
      <c r="E32" s="11"/>
      <c r="F32" s="155"/>
      <c r="G32" s="155"/>
      <c r="H32" s="155"/>
      <c r="I32" s="155"/>
      <c r="J32" s="34"/>
      <c r="K32" s="100"/>
      <c r="L32" s="125"/>
      <c r="M32" s="100"/>
      <c r="N32" s="125"/>
      <c r="O32" s="100"/>
      <c r="P32" s="125"/>
      <c r="Q32" s="100"/>
      <c r="R32" s="113"/>
      <c r="S32" s="100"/>
      <c r="T32" s="114"/>
      <c r="U32" s="110"/>
    </row>
    <row r="33" spans="1:21">
      <c r="A33" s="25" t="s">
        <v>36</v>
      </c>
      <c r="C33" s="26">
        <f>ROUND(D33*26.1,0)</f>
        <v>0</v>
      </c>
      <c r="D33" s="88">
        <v>0</v>
      </c>
      <c r="E33" s="89">
        <v>0</v>
      </c>
      <c r="F33" s="137">
        <f>12*E33</f>
        <v>0</v>
      </c>
      <c r="G33" s="137">
        <v>0</v>
      </c>
      <c r="H33" s="137">
        <v>0</v>
      </c>
      <c r="I33" s="137">
        <v>0</v>
      </c>
      <c r="J33" s="27"/>
      <c r="K33" s="128">
        <f>ROUND(C33*E33,0)</f>
        <v>0</v>
      </c>
      <c r="L33" s="112"/>
      <c r="M33" s="128">
        <f>ROUNDDOWN(K33+(K33*0.03),0)</f>
        <v>0</v>
      </c>
      <c r="N33" s="169">
        <f t="shared" ref="N33:S34" si="5">ROUNDDOWN(L33+(L33*0.03),0)</f>
        <v>0</v>
      </c>
      <c r="O33" s="128">
        <f t="shared" si="5"/>
        <v>0</v>
      </c>
      <c r="P33" s="169">
        <f t="shared" si="5"/>
        <v>0</v>
      </c>
      <c r="Q33" s="128">
        <f t="shared" si="5"/>
        <v>0</v>
      </c>
      <c r="R33" s="169">
        <f t="shared" si="5"/>
        <v>0</v>
      </c>
      <c r="S33" s="128">
        <f t="shared" si="5"/>
        <v>0</v>
      </c>
      <c r="T33" s="114"/>
      <c r="U33" s="132">
        <f>SUM(K33,M33,O33,Q33,S33)</f>
        <v>0</v>
      </c>
    </row>
    <row r="34" spans="1:21">
      <c r="A34" s="25"/>
      <c r="B34" s="145"/>
      <c r="C34" s="26"/>
      <c r="D34" s="26"/>
      <c r="E34" s="29" t="s">
        <v>13</v>
      </c>
      <c r="F34" s="35">
        <f>B94</f>
        <v>0.3</v>
      </c>
      <c r="G34" s="35"/>
      <c r="H34" s="35"/>
      <c r="I34" s="35"/>
      <c r="J34" s="30"/>
      <c r="K34" s="116">
        <f>ROUND(K33*F34,0)</f>
        <v>0</v>
      </c>
      <c r="L34" s="117"/>
      <c r="M34" s="116">
        <f>ROUNDDOWN(K34+(K34*0.03),0)</f>
        <v>0</v>
      </c>
      <c r="N34" s="126">
        <f t="shared" si="5"/>
        <v>0</v>
      </c>
      <c r="O34" s="116">
        <f t="shared" si="5"/>
        <v>0</v>
      </c>
      <c r="P34" s="126">
        <f t="shared" si="5"/>
        <v>0</v>
      </c>
      <c r="Q34" s="116">
        <f t="shared" si="5"/>
        <v>0</v>
      </c>
      <c r="R34" s="126">
        <f t="shared" si="5"/>
        <v>0</v>
      </c>
      <c r="S34" s="116">
        <f t="shared" si="5"/>
        <v>0</v>
      </c>
      <c r="T34" s="114"/>
      <c r="U34" s="133">
        <f>SUM(K34,M34,O34,Q34,S34)</f>
        <v>0</v>
      </c>
    </row>
    <row r="35" spans="1:21">
      <c r="C35" s="26"/>
      <c r="D35" s="26"/>
      <c r="E35" s="31"/>
      <c r="F35" s="155" t="s">
        <v>14</v>
      </c>
      <c r="G35" s="155"/>
      <c r="H35" s="155"/>
      <c r="I35" s="155"/>
      <c r="J35" s="27"/>
      <c r="K35" s="165">
        <f>SUM(K33:K34)</f>
        <v>0</v>
      </c>
      <c r="L35" s="118"/>
      <c r="M35" s="129">
        <f>SUM(M33:M34)</f>
        <v>0</v>
      </c>
      <c r="N35" s="104"/>
      <c r="O35" s="129">
        <f>SUM(O33:O34)</f>
        <v>0</v>
      </c>
      <c r="P35" s="104"/>
      <c r="Q35" s="129">
        <f>SUM(Q33:Q34)</f>
        <v>0</v>
      </c>
      <c r="R35" s="171"/>
      <c r="S35" s="129">
        <f>SUM(S33:S34)</f>
        <v>0</v>
      </c>
      <c r="T35" s="114"/>
      <c r="U35" s="134">
        <f>SUM(K35,M35,O35,Q35,S35)</f>
        <v>0</v>
      </c>
    </row>
    <row r="36" spans="1:21">
      <c r="E36" s="11"/>
      <c r="F36" s="155"/>
      <c r="G36" s="155"/>
      <c r="H36" s="155"/>
      <c r="I36" s="155"/>
      <c r="J36" s="34"/>
      <c r="K36" s="100"/>
      <c r="L36" s="125"/>
      <c r="M36" s="100"/>
      <c r="N36" s="125"/>
      <c r="O36" s="100"/>
      <c r="P36" s="125"/>
      <c r="Q36" s="100"/>
      <c r="R36" s="113"/>
      <c r="S36" s="100"/>
      <c r="T36" s="114"/>
      <c r="U36" s="110"/>
    </row>
    <row r="37" spans="1:21">
      <c r="A37" s="25" t="s">
        <v>24</v>
      </c>
      <c r="C37" s="26">
        <f>ROUND(D37*26.1,0)</f>
        <v>0</v>
      </c>
      <c r="D37" s="88">
        <v>0</v>
      </c>
      <c r="E37" s="89">
        <v>0</v>
      </c>
      <c r="F37" s="137">
        <f>12*E37</f>
        <v>0</v>
      </c>
      <c r="G37" s="137">
        <v>0</v>
      </c>
      <c r="H37" s="137">
        <v>0</v>
      </c>
      <c r="I37" s="137">
        <v>0</v>
      </c>
      <c r="J37" s="27"/>
      <c r="K37" s="128">
        <f>ROUND(C37*E37,0)</f>
        <v>0</v>
      </c>
      <c r="L37" s="112"/>
      <c r="M37" s="128">
        <f>ROUNDDOWN(K37+(K37*0.03),0)</f>
        <v>0</v>
      </c>
      <c r="N37" s="169">
        <f t="shared" ref="N37:S38" si="6">ROUNDDOWN(L37+(L37*0.03),0)</f>
        <v>0</v>
      </c>
      <c r="O37" s="128">
        <f t="shared" si="6"/>
        <v>0</v>
      </c>
      <c r="P37" s="169">
        <f t="shared" si="6"/>
        <v>0</v>
      </c>
      <c r="Q37" s="128">
        <f t="shared" si="6"/>
        <v>0</v>
      </c>
      <c r="R37" s="169">
        <f t="shared" si="6"/>
        <v>0</v>
      </c>
      <c r="S37" s="128">
        <f t="shared" si="6"/>
        <v>0</v>
      </c>
      <c r="T37" s="114"/>
      <c r="U37" s="132">
        <f>SUM(K37,M37,O37,Q37,S37)</f>
        <v>0</v>
      </c>
    </row>
    <row r="38" spans="1:21">
      <c r="A38" s="25"/>
      <c r="B38" s="145"/>
      <c r="C38" s="26"/>
      <c r="D38" s="26"/>
      <c r="E38" s="29" t="s">
        <v>13</v>
      </c>
      <c r="F38" s="35">
        <f>B96</f>
        <v>0</v>
      </c>
      <c r="G38" s="35"/>
      <c r="H38" s="35"/>
      <c r="I38" s="35"/>
      <c r="J38" s="30"/>
      <c r="K38" s="116">
        <f>ROUND(K37*F38,0)</f>
        <v>0</v>
      </c>
      <c r="L38" s="117"/>
      <c r="M38" s="116">
        <f>ROUNDDOWN(K38+(K38*0.03),0)</f>
        <v>0</v>
      </c>
      <c r="N38" s="126">
        <f t="shared" si="6"/>
        <v>0</v>
      </c>
      <c r="O38" s="116">
        <f t="shared" si="6"/>
        <v>0</v>
      </c>
      <c r="P38" s="126">
        <f t="shared" si="6"/>
        <v>0</v>
      </c>
      <c r="Q38" s="116">
        <f t="shared" si="6"/>
        <v>0</v>
      </c>
      <c r="R38" s="126">
        <f t="shared" si="6"/>
        <v>0</v>
      </c>
      <c r="S38" s="116">
        <f t="shared" si="6"/>
        <v>0</v>
      </c>
      <c r="T38" s="114"/>
      <c r="U38" s="133">
        <f>SUM(K38,M38,O38,Q38,S38)</f>
        <v>0</v>
      </c>
    </row>
    <row r="39" spans="1:21">
      <c r="C39" s="26"/>
      <c r="D39" s="26"/>
      <c r="E39" s="31"/>
      <c r="F39" s="155" t="s">
        <v>14</v>
      </c>
      <c r="G39" s="155"/>
      <c r="H39" s="155"/>
      <c r="I39" s="155"/>
      <c r="J39" s="27"/>
      <c r="K39" s="165">
        <f>SUM(K37:K38)</f>
        <v>0</v>
      </c>
      <c r="L39" s="118"/>
      <c r="M39" s="129">
        <f>SUM(M37:M38)</f>
        <v>0</v>
      </c>
      <c r="N39" s="104"/>
      <c r="O39" s="129">
        <f>SUM(O37:O38)</f>
        <v>0</v>
      </c>
      <c r="P39" s="104"/>
      <c r="Q39" s="129">
        <f>SUM(Q37:Q38)</f>
        <v>0</v>
      </c>
      <c r="R39" s="171"/>
      <c r="S39" s="129">
        <f>SUM(S37:S38)</f>
        <v>0</v>
      </c>
      <c r="T39" s="114"/>
      <c r="U39" s="134">
        <f>SUM(K39,M39,O39,Q39,S39)</f>
        <v>0</v>
      </c>
    </row>
    <row r="40" spans="1:21">
      <c r="E40" s="11"/>
      <c r="F40" s="155"/>
      <c r="G40" s="155"/>
      <c r="H40" s="155"/>
      <c r="I40" s="155"/>
      <c r="J40" s="34"/>
      <c r="K40" s="100"/>
      <c r="L40" s="125"/>
      <c r="M40" s="100"/>
      <c r="N40" s="125"/>
      <c r="O40" s="100"/>
      <c r="P40" s="125"/>
      <c r="Q40" s="100"/>
      <c r="R40" s="113"/>
      <c r="S40" s="100"/>
      <c r="T40" s="114"/>
      <c r="U40" s="110"/>
    </row>
    <row r="41" spans="1:21">
      <c r="A41" s="25" t="s">
        <v>37</v>
      </c>
      <c r="C41" s="26">
        <f>ROUND(D41*26.1,0)</f>
        <v>0</v>
      </c>
      <c r="D41" s="88">
        <v>0</v>
      </c>
      <c r="E41" s="89">
        <v>0</v>
      </c>
      <c r="F41" s="137">
        <f>12*E41</f>
        <v>0</v>
      </c>
      <c r="G41" s="137">
        <v>0</v>
      </c>
      <c r="H41" s="137">
        <v>0</v>
      </c>
      <c r="I41" s="137">
        <v>0</v>
      </c>
      <c r="J41" s="27"/>
      <c r="K41" s="128">
        <f>ROUND(C41*E41,0)</f>
        <v>0</v>
      </c>
      <c r="L41" s="112"/>
      <c r="M41" s="128">
        <f>ROUNDDOWN(K41+(K41*0.03),0)</f>
        <v>0</v>
      </c>
      <c r="N41" s="169">
        <f t="shared" ref="N41:S42" si="7">ROUNDDOWN(L41+(L41*0.03),0)</f>
        <v>0</v>
      </c>
      <c r="O41" s="128">
        <f t="shared" si="7"/>
        <v>0</v>
      </c>
      <c r="P41" s="169">
        <f t="shared" si="7"/>
        <v>0</v>
      </c>
      <c r="Q41" s="128">
        <f t="shared" si="7"/>
        <v>0</v>
      </c>
      <c r="R41" s="169">
        <f t="shared" si="7"/>
        <v>0</v>
      </c>
      <c r="S41" s="128">
        <f t="shared" si="7"/>
        <v>0</v>
      </c>
      <c r="T41" s="114"/>
      <c r="U41" s="132">
        <f>SUM(K41,M41,O41,Q41,S41)</f>
        <v>0</v>
      </c>
    </row>
    <row r="42" spans="1:21">
      <c r="A42" s="25"/>
      <c r="C42" s="26"/>
      <c r="D42" s="26"/>
      <c r="E42" s="29" t="s">
        <v>13</v>
      </c>
      <c r="F42" s="35">
        <f>B96</f>
        <v>0</v>
      </c>
      <c r="G42" s="35"/>
      <c r="H42" s="35"/>
      <c r="I42" s="35"/>
      <c r="J42" s="30"/>
      <c r="K42" s="116">
        <f>ROUND(K41*F42,0)</f>
        <v>0</v>
      </c>
      <c r="L42" s="117"/>
      <c r="M42" s="116">
        <f>ROUNDDOWN(K42+(K42*0.03),0)</f>
        <v>0</v>
      </c>
      <c r="N42" s="126">
        <f t="shared" si="7"/>
        <v>0</v>
      </c>
      <c r="O42" s="116">
        <f t="shared" si="7"/>
        <v>0</v>
      </c>
      <c r="P42" s="126">
        <f t="shared" si="7"/>
        <v>0</v>
      </c>
      <c r="Q42" s="116">
        <f t="shared" si="7"/>
        <v>0</v>
      </c>
      <c r="R42" s="126">
        <f t="shared" si="7"/>
        <v>0</v>
      </c>
      <c r="S42" s="116">
        <f t="shared" si="7"/>
        <v>0</v>
      </c>
      <c r="T42" s="114"/>
      <c r="U42" s="133">
        <f>SUM(K42,M42,O42,Q42,S42)</f>
        <v>0</v>
      </c>
    </row>
    <row r="43" spans="1:21">
      <c r="C43" s="26"/>
      <c r="D43" s="26"/>
      <c r="E43" s="31"/>
      <c r="F43" s="155" t="s">
        <v>14</v>
      </c>
      <c r="G43" s="155"/>
      <c r="H43" s="155"/>
      <c r="I43" s="155"/>
      <c r="J43" s="27"/>
      <c r="K43" s="165">
        <f>SUM(K41:K42)</f>
        <v>0</v>
      </c>
      <c r="L43" s="118"/>
      <c r="M43" s="129">
        <f>SUM(M41:M42)</f>
        <v>0</v>
      </c>
      <c r="N43" s="104"/>
      <c r="O43" s="129">
        <f>SUM(O41:O42)</f>
        <v>0</v>
      </c>
      <c r="P43" s="104"/>
      <c r="Q43" s="129">
        <f>SUM(Q41:Q42)</f>
        <v>0</v>
      </c>
      <c r="R43" s="171"/>
      <c r="S43" s="129">
        <f>SUM(S41:S42)</f>
        <v>0</v>
      </c>
      <c r="T43" s="114"/>
      <c r="U43" s="134">
        <f>SUM(K43,M43,O43,Q43,S43)</f>
        <v>0</v>
      </c>
    </row>
    <row r="44" spans="1:21">
      <c r="E44" s="11"/>
      <c r="F44" s="155"/>
      <c r="G44" s="155"/>
      <c r="H44" s="155"/>
      <c r="I44" s="155"/>
      <c r="J44" s="34"/>
      <c r="K44" s="100"/>
      <c r="L44" s="125"/>
      <c r="M44" s="100"/>
      <c r="N44" s="125"/>
      <c r="O44" s="100"/>
      <c r="P44" s="125"/>
      <c r="Q44" s="100"/>
      <c r="R44" s="113"/>
      <c r="S44" s="100"/>
      <c r="T44" s="114"/>
      <c r="U44" s="110"/>
    </row>
    <row r="45" spans="1:21">
      <c r="A45" s="25" t="s">
        <v>38</v>
      </c>
      <c r="C45" s="26">
        <f>ROUND(D45*26.1,0)</f>
        <v>0</v>
      </c>
      <c r="D45" s="88">
        <v>0</v>
      </c>
      <c r="E45" s="89">
        <v>0</v>
      </c>
      <c r="F45" s="137">
        <f>12*E45</f>
        <v>0</v>
      </c>
      <c r="G45" s="137">
        <v>0</v>
      </c>
      <c r="H45" s="137">
        <v>0</v>
      </c>
      <c r="I45" s="137">
        <v>0</v>
      </c>
      <c r="J45" s="27"/>
      <c r="K45" s="128">
        <f>ROUND(C45*E45,0)</f>
        <v>0</v>
      </c>
      <c r="L45" s="112"/>
      <c r="M45" s="128">
        <f>ROUNDDOWN(K45+(K45*0.03),0)</f>
        <v>0</v>
      </c>
      <c r="N45" s="169">
        <f t="shared" ref="N45:S46" si="8">ROUNDDOWN(L45+(L45*0.03),0)</f>
        <v>0</v>
      </c>
      <c r="O45" s="128">
        <f t="shared" si="8"/>
        <v>0</v>
      </c>
      <c r="P45" s="169">
        <f t="shared" si="8"/>
        <v>0</v>
      </c>
      <c r="Q45" s="128">
        <f t="shared" si="8"/>
        <v>0</v>
      </c>
      <c r="R45" s="169">
        <f t="shared" si="8"/>
        <v>0</v>
      </c>
      <c r="S45" s="128">
        <f t="shared" si="8"/>
        <v>0</v>
      </c>
      <c r="T45" s="114"/>
      <c r="U45" s="132">
        <f>SUM(K45,M45,O45,Q45,S45)</f>
        <v>0</v>
      </c>
    </row>
    <row r="46" spans="1:21">
      <c r="A46" s="25"/>
      <c r="C46" s="26"/>
      <c r="D46" s="26"/>
      <c r="E46" s="29" t="s">
        <v>13</v>
      </c>
      <c r="F46" s="35">
        <f>B95</f>
        <v>0.40500000000000003</v>
      </c>
      <c r="G46" s="35"/>
      <c r="H46" s="35"/>
      <c r="I46" s="35"/>
      <c r="J46" s="30"/>
      <c r="K46" s="116">
        <f>ROUND(K45*F46,0)</f>
        <v>0</v>
      </c>
      <c r="L46" s="117"/>
      <c r="M46" s="116">
        <f>ROUNDDOWN(K46+(K46*0.03),0)</f>
        <v>0</v>
      </c>
      <c r="N46" s="126">
        <f t="shared" si="8"/>
        <v>0</v>
      </c>
      <c r="O46" s="116">
        <f t="shared" si="8"/>
        <v>0</v>
      </c>
      <c r="P46" s="126">
        <f t="shared" si="8"/>
        <v>0</v>
      </c>
      <c r="Q46" s="116">
        <f t="shared" si="8"/>
        <v>0</v>
      </c>
      <c r="R46" s="126">
        <f t="shared" si="8"/>
        <v>0</v>
      </c>
      <c r="S46" s="116">
        <f t="shared" si="8"/>
        <v>0</v>
      </c>
      <c r="T46" s="114"/>
      <c r="U46" s="133">
        <f>SUM(K46,M46,O46,Q46,S46)</f>
        <v>0</v>
      </c>
    </row>
    <row r="47" spans="1:21">
      <c r="C47" s="26"/>
      <c r="D47" s="26"/>
      <c r="E47" s="31"/>
      <c r="F47" s="155" t="s">
        <v>14</v>
      </c>
      <c r="G47" s="155"/>
      <c r="H47" s="155"/>
      <c r="I47" s="155"/>
      <c r="J47" s="27"/>
      <c r="K47" s="165">
        <f>SUM(K45:K46)</f>
        <v>0</v>
      </c>
      <c r="L47" s="118"/>
      <c r="M47" s="129">
        <f>SUM(M45:M46)</f>
        <v>0</v>
      </c>
      <c r="N47" s="104"/>
      <c r="O47" s="129">
        <f>SUM(O45:O46)</f>
        <v>0</v>
      </c>
      <c r="P47" s="104"/>
      <c r="Q47" s="129">
        <f>SUM(Q45:Q46)</f>
        <v>0</v>
      </c>
      <c r="R47" s="171"/>
      <c r="S47" s="129">
        <f>SUM(S45:S46)</f>
        <v>0</v>
      </c>
      <c r="T47" s="114"/>
      <c r="U47" s="134">
        <f>SUM(K47,M47,O47,Q47,S47)</f>
        <v>0</v>
      </c>
    </row>
    <row r="48" spans="1:21">
      <c r="E48" s="11"/>
      <c r="F48" s="155"/>
      <c r="G48" s="155"/>
      <c r="H48" s="155"/>
      <c r="I48" s="155"/>
      <c r="J48" s="34"/>
      <c r="K48" s="130"/>
      <c r="L48" s="125"/>
      <c r="M48" s="130"/>
      <c r="N48" s="125"/>
      <c r="O48" s="130"/>
      <c r="P48" s="125"/>
      <c r="Q48" s="130"/>
      <c r="R48" s="125"/>
      <c r="S48" s="130"/>
      <c r="T48" s="127"/>
      <c r="U48" s="110"/>
    </row>
    <row r="49" spans="1:21">
      <c r="A49" s="25" t="s">
        <v>39</v>
      </c>
      <c r="C49" s="26">
        <f>ROUND(D49*26.1,0)</f>
        <v>0</v>
      </c>
      <c r="D49" s="88">
        <v>0</v>
      </c>
      <c r="E49" s="89">
        <v>0</v>
      </c>
      <c r="F49" s="137">
        <f>12*E49</f>
        <v>0</v>
      </c>
      <c r="G49" s="137">
        <v>0</v>
      </c>
      <c r="H49" s="137">
        <v>0</v>
      </c>
      <c r="I49" s="137">
        <v>0</v>
      </c>
      <c r="J49" s="27"/>
      <c r="K49" s="128">
        <f>ROUND(C49*E49,0)</f>
        <v>0</v>
      </c>
      <c r="L49" s="112"/>
      <c r="M49" s="128">
        <f>ROUNDDOWN(K49+(K49*0.03),0)</f>
        <v>0</v>
      </c>
      <c r="N49" s="169">
        <f t="shared" ref="N49:S50" si="9">ROUNDDOWN(L49+(L49*0.03),0)</f>
        <v>0</v>
      </c>
      <c r="O49" s="128">
        <f t="shared" si="9"/>
        <v>0</v>
      </c>
      <c r="P49" s="169">
        <f t="shared" si="9"/>
        <v>0</v>
      </c>
      <c r="Q49" s="128">
        <f t="shared" si="9"/>
        <v>0</v>
      </c>
      <c r="R49" s="169">
        <f t="shared" si="9"/>
        <v>0</v>
      </c>
      <c r="S49" s="128">
        <f t="shared" si="9"/>
        <v>0</v>
      </c>
      <c r="T49" s="114"/>
      <c r="U49" s="132">
        <f>SUM(K49,M49,O49,Q49,S49)</f>
        <v>0</v>
      </c>
    </row>
    <row r="50" spans="1:21">
      <c r="A50" s="25"/>
      <c r="C50" s="26"/>
      <c r="D50" s="26"/>
      <c r="E50" s="29" t="s">
        <v>13</v>
      </c>
      <c r="F50" s="35">
        <f>B97</f>
        <v>0.09</v>
      </c>
      <c r="G50" s="35"/>
      <c r="H50" s="35"/>
      <c r="I50" s="35"/>
      <c r="J50" s="30"/>
      <c r="K50" s="116">
        <f>ROUND(K49*F50,0)</f>
        <v>0</v>
      </c>
      <c r="L50" s="117"/>
      <c r="M50" s="116">
        <f>ROUNDDOWN(K50+(K50*0.03),0)</f>
        <v>0</v>
      </c>
      <c r="N50" s="126">
        <f t="shared" si="9"/>
        <v>0</v>
      </c>
      <c r="O50" s="116">
        <f t="shared" si="9"/>
        <v>0</v>
      </c>
      <c r="P50" s="126">
        <f t="shared" si="9"/>
        <v>0</v>
      </c>
      <c r="Q50" s="116">
        <f t="shared" si="9"/>
        <v>0</v>
      </c>
      <c r="R50" s="126">
        <f t="shared" si="9"/>
        <v>0</v>
      </c>
      <c r="S50" s="116">
        <f t="shared" si="9"/>
        <v>0</v>
      </c>
      <c r="T50" s="114"/>
      <c r="U50" s="133">
        <f>SUM(K50,M50,O50,Q50,S50)</f>
        <v>0</v>
      </c>
    </row>
    <row r="51" spans="1:21">
      <c r="C51" s="26"/>
      <c r="D51" s="26"/>
      <c r="E51" s="31"/>
      <c r="F51" s="155" t="s">
        <v>14</v>
      </c>
      <c r="G51" s="155"/>
      <c r="H51" s="155"/>
      <c r="I51" s="155"/>
      <c r="J51" s="27"/>
      <c r="K51" s="165">
        <f>SUM(K49:K50)</f>
        <v>0</v>
      </c>
      <c r="L51" s="118"/>
      <c r="M51" s="129">
        <f>SUM(M49:M50)</f>
        <v>0</v>
      </c>
      <c r="N51" s="104"/>
      <c r="O51" s="129">
        <f>SUM(O49:O50)</f>
        <v>0</v>
      </c>
      <c r="P51" s="104"/>
      <c r="Q51" s="129">
        <f>SUM(Q49:Q50)</f>
        <v>0</v>
      </c>
      <c r="R51" s="171"/>
      <c r="S51" s="129">
        <f>SUM(S49:S50)</f>
        <v>0</v>
      </c>
      <c r="T51" s="114"/>
      <c r="U51" s="134">
        <f>SUM(K51,M51,O51,Q51,S51)</f>
        <v>0</v>
      </c>
    </row>
    <row r="52" spans="1:21" ht="15.75" thickBot="1">
      <c r="A52" s="33"/>
      <c r="B52" s="26"/>
      <c r="C52" s="26"/>
      <c r="D52" s="26"/>
      <c r="F52" s="155"/>
      <c r="G52" s="155"/>
      <c r="H52" s="155"/>
      <c r="I52" s="155"/>
      <c r="J52" s="34"/>
      <c r="K52" s="68"/>
      <c r="L52" s="40"/>
      <c r="M52" s="68"/>
      <c r="N52" s="40"/>
      <c r="O52" s="68"/>
      <c r="P52" s="40"/>
      <c r="Q52" s="68"/>
      <c r="R52" s="34"/>
      <c r="S52" s="68"/>
      <c r="T52" s="14"/>
      <c r="U52" s="70"/>
    </row>
    <row r="53" spans="1:21" ht="15.75" customHeight="1" thickBot="1">
      <c r="A53" s="198" t="s">
        <v>26</v>
      </c>
      <c r="B53" s="199"/>
      <c r="C53" s="199"/>
      <c r="D53" s="199"/>
      <c r="E53" s="199"/>
      <c r="F53" s="199"/>
      <c r="G53" s="199"/>
      <c r="H53" s="199"/>
      <c r="I53" s="199"/>
      <c r="J53" s="42"/>
      <c r="K53" s="139">
        <f>SUM(K31,K35,K39,K43,K47,K51)</f>
        <v>0</v>
      </c>
      <c r="L53" s="172">
        <f t="shared" ref="L53:S53" si="10">SUM(L31,L35,L39,L43,L47,L51)</f>
        <v>0</v>
      </c>
      <c r="M53" s="139">
        <f t="shared" si="10"/>
        <v>0</v>
      </c>
      <c r="N53" s="172">
        <f t="shared" si="10"/>
        <v>0</v>
      </c>
      <c r="O53" s="139">
        <f t="shared" si="10"/>
        <v>0</v>
      </c>
      <c r="P53" s="172">
        <f t="shared" si="10"/>
        <v>0</v>
      </c>
      <c r="Q53" s="139">
        <f t="shared" si="10"/>
        <v>0</v>
      </c>
      <c r="R53" s="172">
        <f t="shared" si="10"/>
        <v>0</v>
      </c>
      <c r="S53" s="139">
        <f t="shared" si="10"/>
        <v>0</v>
      </c>
      <c r="T53" s="93"/>
      <c r="U53" s="140">
        <f>SUM(K53,M53,O53,Q53,S53)</f>
        <v>0</v>
      </c>
    </row>
    <row r="54" spans="1:21" ht="15.75" customHeight="1">
      <c r="A54" s="155"/>
      <c r="B54" s="155"/>
      <c r="C54" s="155"/>
      <c r="D54" s="155"/>
      <c r="E54" s="155"/>
      <c r="F54" s="155"/>
      <c r="G54" s="155"/>
      <c r="H54" s="155"/>
      <c r="I54" s="155"/>
      <c r="J54" s="160"/>
      <c r="K54" s="163"/>
      <c r="L54" s="161"/>
      <c r="M54" s="163"/>
      <c r="N54" s="161"/>
      <c r="O54" s="163"/>
      <c r="P54" s="161"/>
      <c r="Q54" s="163"/>
      <c r="R54" s="39"/>
      <c r="S54" s="163"/>
      <c r="T54" s="162"/>
      <c r="U54" s="181"/>
    </row>
    <row r="55" spans="1:21">
      <c r="A55" s="187" t="s">
        <v>43</v>
      </c>
      <c r="B55" s="187"/>
      <c r="C55" s="187"/>
      <c r="D55" s="187"/>
      <c r="E55" s="187"/>
      <c r="F55" s="187"/>
      <c r="G55" s="187"/>
      <c r="H55" s="187"/>
      <c r="I55" s="187"/>
      <c r="J55" s="34"/>
      <c r="K55" s="138">
        <f>SUM(K11,K15,K19,K23,K30,K34,K38,K42,K46,K50)</f>
        <v>0</v>
      </c>
      <c r="L55" s="173">
        <f t="shared" ref="L55:S55" si="11">SUM(L11,L15,L19,L23,L30,L34,L38,L42,L46,L50)</f>
        <v>0</v>
      </c>
      <c r="M55" s="138">
        <f t="shared" si="11"/>
        <v>0</v>
      </c>
      <c r="N55" s="173">
        <f t="shared" si="11"/>
        <v>0</v>
      </c>
      <c r="O55" s="138">
        <f t="shared" si="11"/>
        <v>0</v>
      </c>
      <c r="P55" s="173">
        <f t="shared" si="11"/>
        <v>0</v>
      </c>
      <c r="Q55" s="138">
        <f t="shared" si="11"/>
        <v>0</v>
      </c>
      <c r="R55" s="173">
        <f t="shared" si="11"/>
        <v>0</v>
      </c>
      <c r="S55" s="138">
        <f t="shared" si="11"/>
        <v>0</v>
      </c>
      <c r="T55" s="14"/>
      <c r="U55" s="105">
        <f>SUM(K55,M55,O55,Q55,S55)</f>
        <v>0</v>
      </c>
    </row>
    <row r="56" spans="1:21">
      <c r="A56" s="185" t="s">
        <v>69</v>
      </c>
      <c r="B56" s="185"/>
      <c r="C56" s="185"/>
      <c r="D56" s="185"/>
      <c r="E56" s="185"/>
      <c r="F56" s="185"/>
      <c r="G56" s="185"/>
      <c r="H56" s="185"/>
      <c r="I56" s="185"/>
      <c r="J56" s="34"/>
      <c r="K56" s="103">
        <f>SUM(K55)</f>
        <v>0</v>
      </c>
      <c r="L56" s="43"/>
      <c r="M56" s="103">
        <f>SUM(M55)</f>
        <v>0</v>
      </c>
      <c r="N56" s="43"/>
      <c r="O56" s="103">
        <f>SUM(O55)</f>
        <v>0</v>
      </c>
      <c r="P56" s="43"/>
      <c r="Q56" s="103">
        <f>SUM(Q55)</f>
        <v>0</v>
      </c>
      <c r="R56" s="34"/>
      <c r="S56" s="103">
        <f>SUM(S55)</f>
        <v>0</v>
      </c>
      <c r="T56" s="14"/>
      <c r="U56" s="120">
        <f>SUM(K56,M56,O56,Q56,S56)</f>
        <v>0</v>
      </c>
    </row>
    <row r="57" spans="1:21" ht="15.75" thickBot="1">
      <c r="A57" s="36"/>
      <c r="B57" s="41"/>
      <c r="C57" s="41"/>
      <c r="D57" s="41"/>
      <c r="F57" s="31"/>
      <c r="G57" s="31"/>
      <c r="H57" s="31"/>
      <c r="I57" s="31"/>
      <c r="J57" s="34"/>
      <c r="K57" s="38"/>
      <c r="L57" s="39"/>
      <c r="M57" s="38"/>
      <c r="N57" s="34"/>
      <c r="O57" s="38"/>
      <c r="P57" s="34"/>
      <c r="Q57" s="38"/>
      <c r="R57" s="34"/>
      <c r="S57" s="38"/>
      <c r="T57" s="14"/>
      <c r="U57" s="71"/>
    </row>
    <row r="58" spans="1:21" ht="15.75" thickBot="1">
      <c r="A58" s="198" t="s">
        <v>65</v>
      </c>
      <c r="B58" s="199"/>
      <c r="C58" s="199"/>
      <c r="D58" s="199"/>
      <c r="E58" s="199"/>
      <c r="F58" s="199"/>
      <c r="G58" s="199"/>
      <c r="H58" s="199"/>
      <c r="I58" s="199"/>
      <c r="J58" s="42"/>
      <c r="K58" s="142">
        <f>SUM(K26,K53)</f>
        <v>0</v>
      </c>
      <c r="L58" s="174">
        <f t="shared" ref="L58:S58" si="12">SUM(L26,L53)</f>
        <v>0</v>
      </c>
      <c r="M58" s="142">
        <f t="shared" si="12"/>
        <v>0</v>
      </c>
      <c r="N58" s="174">
        <f t="shared" si="12"/>
        <v>0</v>
      </c>
      <c r="O58" s="142">
        <f t="shared" si="12"/>
        <v>0</v>
      </c>
      <c r="P58" s="174">
        <f t="shared" si="12"/>
        <v>0</v>
      </c>
      <c r="Q58" s="142">
        <f t="shared" si="12"/>
        <v>0</v>
      </c>
      <c r="R58" s="174">
        <f t="shared" si="12"/>
        <v>0</v>
      </c>
      <c r="S58" s="142">
        <f t="shared" si="12"/>
        <v>0</v>
      </c>
      <c r="T58" s="14"/>
      <c r="U58" s="141">
        <f>SUM(K58,M58,O58,Q58,S58)</f>
        <v>0</v>
      </c>
    </row>
    <row r="59" spans="1:21">
      <c r="A59" s="202" t="s">
        <v>44</v>
      </c>
      <c r="B59" s="202"/>
      <c r="C59" s="202"/>
      <c r="D59" s="202"/>
      <c r="E59" s="202"/>
      <c r="F59" s="202"/>
      <c r="G59" s="202"/>
      <c r="H59" s="202"/>
      <c r="I59" s="202"/>
      <c r="J59" s="34"/>
      <c r="K59" s="28"/>
      <c r="L59" s="39"/>
      <c r="M59" s="28"/>
      <c r="N59" s="34"/>
      <c r="O59" s="101"/>
      <c r="P59" s="34"/>
      <c r="Q59" s="28"/>
      <c r="R59" s="34"/>
      <c r="S59" s="28"/>
      <c r="T59" s="14"/>
      <c r="U59" s="70"/>
    </row>
    <row r="60" spans="1:21">
      <c r="A60" s="36"/>
      <c r="B60" s="186" t="s">
        <v>45</v>
      </c>
      <c r="C60" s="186"/>
      <c r="D60" s="186"/>
      <c r="E60" s="186"/>
      <c r="F60" s="186"/>
      <c r="G60" s="186"/>
      <c r="H60" s="186"/>
      <c r="I60" s="186"/>
      <c r="J60" s="34"/>
      <c r="K60" s="111">
        <v>0</v>
      </c>
      <c r="L60" s="34"/>
      <c r="M60" s="111">
        <f>K60</f>
        <v>0</v>
      </c>
      <c r="N60" s="102">
        <f t="shared" ref="N60:O62" si="13">L60</f>
        <v>0</v>
      </c>
      <c r="O60" s="111">
        <f t="shared" si="13"/>
        <v>0</v>
      </c>
      <c r="P60" s="34"/>
      <c r="Q60" s="111">
        <f>O60</f>
        <v>0</v>
      </c>
      <c r="R60" s="34"/>
      <c r="S60" s="111">
        <f>Q60</f>
        <v>0</v>
      </c>
      <c r="T60" s="14"/>
      <c r="U60" s="105">
        <f>SUM(K60,M60,O60,Q60,S60)</f>
        <v>0</v>
      </c>
    </row>
    <row r="61" spans="1:21">
      <c r="A61" s="36"/>
      <c r="B61" s="186" t="s">
        <v>46</v>
      </c>
      <c r="C61" s="186"/>
      <c r="D61" s="186"/>
      <c r="E61" s="186"/>
      <c r="F61" s="186"/>
      <c r="G61" s="186"/>
      <c r="H61" s="186"/>
      <c r="I61" s="186"/>
      <c r="J61" s="34"/>
      <c r="K61" s="111">
        <v>0</v>
      </c>
      <c r="L61" s="34"/>
      <c r="M61" s="111">
        <f>K61</f>
        <v>0</v>
      </c>
      <c r="N61" s="102">
        <f t="shared" si="13"/>
        <v>0</v>
      </c>
      <c r="O61" s="111">
        <f t="shared" si="13"/>
        <v>0</v>
      </c>
      <c r="P61" s="34"/>
      <c r="Q61" s="111">
        <f>O61</f>
        <v>0</v>
      </c>
      <c r="R61" s="34"/>
      <c r="S61" s="111">
        <f>Q61</f>
        <v>0</v>
      </c>
      <c r="T61" s="14"/>
      <c r="U61" s="105">
        <f>SUM(K61,M61,O61,Q61,S61)</f>
        <v>0</v>
      </c>
    </row>
    <row r="62" spans="1:21">
      <c r="A62" s="36"/>
      <c r="B62" s="186" t="s">
        <v>47</v>
      </c>
      <c r="C62" s="186"/>
      <c r="D62" s="186"/>
      <c r="E62" s="186"/>
      <c r="F62" s="186"/>
      <c r="G62" s="186"/>
      <c r="H62" s="186"/>
      <c r="I62" s="186"/>
      <c r="J62" s="34"/>
      <c r="K62" s="138">
        <v>0</v>
      </c>
      <c r="L62" s="34"/>
      <c r="M62" s="111">
        <f>K62</f>
        <v>0</v>
      </c>
      <c r="N62" s="102">
        <f t="shared" si="13"/>
        <v>0</v>
      </c>
      <c r="O62" s="111">
        <f t="shared" si="13"/>
        <v>0</v>
      </c>
      <c r="P62" s="34"/>
      <c r="Q62" s="111">
        <f>O62</f>
        <v>0</v>
      </c>
      <c r="R62" s="34"/>
      <c r="S62" s="111">
        <f>Q62</f>
        <v>0</v>
      </c>
      <c r="T62" s="14"/>
      <c r="U62" s="105">
        <f>SUM(K62,M62,O62,Q62,S62)</f>
        <v>0</v>
      </c>
    </row>
    <row r="63" spans="1:21">
      <c r="A63" s="185" t="s">
        <v>15</v>
      </c>
      <c r="B63" s="185"/>
      <c r="C63" s="185"/>
      <c r="D63" s="185"/>
      <c r="E63" s="185"/>
      <c r="F63" s="185"/>
      <c r="G63" s="185"/>
      <c r="H63" s="185"/>
      <c r="I63" s="185"/>
      <c r="J63" s="34"/>
      <c r="K63" s="103">
        <f>SUM(K60:K62)</f>
        <v>0</v>
      </c>
      <c r="L63" s="104">
        <f t="shared" ref="L63:S63" si="14">SUM(L60:L62)</f>
        <v>0</v>
      </c>
      <c r="M63" s="103">
        <f t="shared" si="14"/>
        <v>0</v>
      </c>
      <c r="N63" s="104">
        <f t="shared" si="14"/>
        <v>0</v>
      </c>
      <c r="O63" s="103">
        <f t="shared" si="14"/>
        <v>0</v>
      </c>
      <c r="P63" s="104">
        <f t="shared" si="14"/>
        <v>0</v>
      </c>
      <c r="Q63" s="103">
        <f t="shared" si="14"/>
        <v>0</v>
      </c>
      <c r="R63" s="104">
        <f t="shared" si="14"/>
        <v>0</v>
      </c>
      <c r="S63" s="103">
        <f t="shared" si="14"/>
        <v>0</v>
      </c>
      <c r="T63" s="14"/>
      <c r="U63" s="120">
        <f>SUM(K63,M63,O63,Q63,S63)</f>
        <v>0</v>
      </c>
    </row>
    <row r="64" spans="1:21">
      <c r="A64" s="188" t="s">
        <v>55</v>
      </c>
      <c r="B64" s="188"/>
      <c r="C64" s="188"/>
      <c r="D64" s="188"/>
      <c r="E64" s="188"/>
      <c r="F64" s="188"/>
      <c r="G64" s="188"/>
      <c r="H64" s="188"/>
      <c r="I64" s="188"/>
      <c r="J64" s="34"/>
      <c r="K64" s="100"/>
      <c r="L64" s="34"/>
      <c r="M64" s="100"/>
      <c r="N64" s="34"/>
      <c r="O64" s="100"/>
      <c r="P64" s="34"/>
      <c r="Q64" s="100"/>
      <c r="R64" s="34"/>
      <c r="S64" s="100"/>
      <c r="T64" s="14"/>
      <c r="U64" s="110"/>
    </row>
    <row r="65" spans="1:22">
      <c r="A65" s="36"/>
      <c r="B65" s="183" t="s">
        <v>72</v>
      </c>
      <c r="C65" s="183"/>
      <c r="D65" s="183"/>
      <c r="E65" s="183"/>
      <c r="F65" s="183"/>
      <c r="G65" s="183"/>
      <c r="H65" s="183"/>
      <c r="I65" s="183"/>
      <c r="J65" s="44"/>
      <c r="K65" s="111">
        <v>0</v>
      </c>
      <c r="L65" s="45"/>
      <c r="M65" s="111">
        <f>K65</f>
        <v>0</v>
      </c>
      <c r="N65" s="45"/>
      <c r="O65" s="111">
        <f>M65</f>
        <v>0</v>
      </c>
      <c r="P65" s="46"/>
      <c r="Q65" s="111">
        <f>O65</f>
        <v>0</v>
      </c>
      <c r="R65" s="44"/>
      <c r="S65" s="111">
        <f>Q65</f>
        <v>0</v>
      </c>
      <c r="T65" s="14"/>
      <c r="U65" s="105">
        <f>SUM(K65,M65,O65,Q65,S65)</f>
        <v>0</v>
      </c>
    </row>
    <row r="66" spans="1:22">
      <c r="A66" s="36"/>
      <c r="B66" s="183" t="s">
        <v>56</v>
      </c>
      <c r="C66" s="183"/>
      <c r="D66" s="183"/>
      <c r="E66" s="183"/>
      <c r="F66" s="183"/>
      <c r="G66" s="183"/>
      <c r="H66" s="183"/>
      <c r="I66" s="183"/>
      <c r="J66" s="44"/>
      <c r="K66" s="147">
        <v>0</v>
      </c>
      <c r="L66" s="45"/>
      <c r="M66" s="147">
        <f>K66</f>
        <v>0</v>
      </c>
      <c r="N66" s="99">
        <f t="shared" ref="N66:S66" si="15">L66</f>
        <v>0</v>
      </c>
      <c r="O66" s="147">
        <f t="shared" si="15"/>
        <v>0</v>
      </c>
      <c r="P66" s="99">
        <f t="shared" si="15"/>
        <v>0</v>
      </c>
      <c r="Q66" s="147">
        <f t="shared" si="15"/>
        <v>0</v>
      </c>
      <c r="R66" s="99">
        <f t="shared" si="15"/>
        <v>0</v>
      </c>
      <c r="S66" s="147">
        <f t="shared" si="15"/>
        <v>0</v>
      </c>
      <c r="T66" s="14"/>
      <c r="U66" s="106">
        <f>SUM(K66,M66,O66,Q66,S66)</f>
        <v>0</v>
      </c>
    </row>
    <row r="67" spans="1:22">
      <c r="A67" s="185" t="s">
        <v>16</v>
      </c>
      <c r="B67" s="185"/>
      <c r="C67" s="185"/>
      <c r="D67" s="185"/>
      <c r="E67" s="185"/>
      <c r="F67" s="185"/>
      <c r="G67" s="185"/>
      <c r="H67" s="185"/>
      <c r="I67" s="185"/>
      <c r="J67" s="44"/>
      <c r="K67" s="103">
        <f>SUM(K65:K66)</f>
        <v>0</v>
      </c>
      <c r="L67" s="104">
        <f t="shared" ref="L67:S67" si="16">SUM(L65:L66)</f>
        <v>0</v>
      </c>
      <c r="M67" s="103">
        <f t="shared" si="16"/>
        <v>0</v>
      </c>
      <c r="N67" s="104">
        <f t="shared" si="16"/>
        <v>0</v>
      </c>
      <c r="O67" s="103">
        <f t="shared" si="16"/>
        <v>0</v>
      </c>
      <c r="P67" s="104">
        <f t="shared" si="16"/>
        <v>0</v>
      </c>
      <c r="Q67" s="103">
        <f t="shared" si="16"/>
        <v>0</v>
      </c>
      <c r="R67" s="104">
        <f t="shared" si="16"/>
        <v>0</v>
      </c>
      <c r="S67" s="103">
        <f t="shared" si="16"/>
        <v>0</v>
      </c>
      <c r="T67" s="104">
        <f>SUM(T66:T66)</f>
        <v>0</v>
      </c>
      <c r="U67" s="120">
        <f>SUM(K67,M67,O67,Q67,S67)</f>
        <v>0</v>
      </c>
    </row>
    <row r="68" spans="1:22" ht="15" customHeight="1">
      <c r="A68" s="187" t="s">
        <v>48</v>
      </c>
      <c r="B68" s="187"/>
      <c r="C68" s="187"/>
      <c r="D68" s="187"/>
      <c r="E68" s="187"/>
      <c r="F68" s="187"/>
      <c r="G68" s="187"/>
      <c r="H68" s="187"/>
      <c r="I68" s="187"/>
      <c r="J68" s="34"/>
      <c r="K68" s="28"/>
      <c r="L68" s="34"/>
      <c r="M68" s="28"/>
      <c r="N68" s="34"/>
      <c r="O68" s="28"/>
      <c r="P68" s="34"/>
      <c r="Q68" s="28"/>
      <c r="R68" s="34"/>
      <c r="S68" s="28"/>
      <c r="T68" s="14"/>
      <c r="U68" s="70"/>
    </row>
    <row r="69" spans="1:22">
      <c r="A69" s="36"/>
      <c r="B69" s="183" t="s">
        <v>49</v>
      </c>
      <c r="C69" s="183"/>
      <c r="D69" s="183"/>
      <c r="E69" s="183"/>
      <c r="F69" s="183"/>
      <c r="G69" s="183"/>
      <c r="H69" s="183"/>
      <c r="I69" s="183"/>
      <c r="J69" s="44"/>
      <c r="K69" s="28"/>
      <c r="L69" s="45"/>
      <c r="M69" s="28"/>
      <c r="N69" s="45"/>
      <c r="O69" s="28"/>
      <c r="P69" s="46"/>
      <c r="Q69" s="28"/>
      <c r="R69" s="44"/>
      <c r="S69" s="28"/>
      <c r="T69" s="14"/>
      <c r="U69" s="70"/>
    </row>
    <row r="70" spans="1:22">
      <c r="A70" s="36"/>
      <c r="B70" s="183" t="s">
        <v>50</v>
      </c>
      <c r="C70" s="183"/>
      <c r="D70" s="183"/>
      <c r="E70" s="183"/>
      <c r="F70" s="183"/>
      <c r="G70" s="183"/>
      <c r="H70" s="183"/>
      <c r="I70" s="183"/>
      <c r="J70" s="44"/>
      <c r="K70" s="111">
        <v>0</v>
      </c>
      <c r="L70" s="45"/>
      <c r="M70" s="111">
        <f>K70</f>
        <v>0</v>
      </c>
      <c r="N70" s="45"/>
      <c r="O70" s="111">
        <f>M70</f>
        <v>0</v>
      </c>
      <c r="P70" s="46"/>
      <c r="Q70" s="111">
        <f>O70</f>
        <v>0</v>
      </c>
      <c r="R70" s="44"/>
      <c r="S70" s="111">
        <f>Q70</f>
        <v>0</v>
      </c>
      <c r="T70" s="14"/>
      <c r="U70" s="105">
        <f>SUM(K70,M70,O70,Q70,S70)</f>
        <v>0</v>
      </c>
    </row>
    <row r="71" spans="1:22">
      <c r="A71" s="36"/>
      <c r="B71" s="183" t="s">
        <v>51</v>
      </c>
      <c r="C71" s="183"/>
      <c r="D71" s="183"/>
      <c r="E71" s="183"/>
      <c r="F71" s="183"/>
      <c r="G71" s="183"/>
      <c r="H71" s="183"/>
      <c r="I71" s="183"/>
      <c r="J71" s="44"/>
      <c r="K71" s="111">
        <v>0</v>
      </c>
      <c r="L71" s="45"/>
      <c r="M71" s="111">
        <f>K71</f>
        <v>0</v>
      </c>
      <c r="N71" s="45"/>
      <c r="O71" s="111">
        <f>M71</f>
        <v>0</v>
      </c>
      <c r="P71" s="46"/>
      <c r="Q71" s="111">
        <f>O71</f>
        <v>0</v>
      </c>
      <c r="R71" s="44"/>
      <c r="S71" s="111">
        <f>Q71</f>
        <v>0</v>
      </c>
      <c r="T71" s="14"/>
      <c r="U71" s="105">
        <f>SUM(K71,M71,O71,Q71,S71)</f>
        <v>0</v>
      </c>
    </row>
    <row r="72" spans="1:22">
      <c r="A72" s="36"/>
      <c r="B72" s="183" t="s">
        <v>52</v>
      </c>
      <c r="C72" s="183"/>
      <c r="D72" s="183"/>
      <c r="E72" s="183"/>
      <c r="F72" s="183"/>
      <c r="G72" s="183"/>
      <c r="H72" s="183"/>
      <c r="I72" s="183"/>
      <c r="J72" s="44"/>
      <c r="K72" s="111">
        <v>0</v>
      </c>
      <c r="L72" s="45"/>
      <c r="M72" s="111">
        <f>K72</f>
        <v>0</v>
      </c>
      <c r="N72" s="45"/>
      <c r="O72" s="111">
        <f>M72</f>
        <v>0</v>
      </c>
      <c r="P72" s="46"/>
      <c r="Q72" s="111">
        <f>O72</f>
        <v>0</v>
      </c>
      <c r="R72" s="44"/>
      <c r="S72" s="111">
        <f>Q72</f>
        <v>0</v>
      </c>
      <c r="T72" s="14"/>
      <c r="U72" s="105">
        <f>SUM(K72,M72,O72,Q72,S72)</f>
        <v>0</v>
      </c>
    </row>
    <row r="73" spans="1:22">
      <c r="A73" s="36"/>
      <c r="B73" s="183" t="s">
        <v>53</v>
      </c>
      <c r="C73" s="183"/>
      <c r="D73" s="183"/>
      <c r="E73" s="183"/>
      <c r="F73" s="183"/>
      <c r="G73" s="183"/>
      <c r="H73" s="183"/>
      <c r="I73" s="183"/>
      <c r="J73" s="44"/>
      <c r="K73" s="147">
        <v>0</v>
      </c>
      <c r="L73" s="45"/>
      <c r="M73" s="147">
        <f>K73</f>
        <v>0</v>
      </c>
      <c r="N73" s="99">
        <f t="shared" ref="N73:S73" si="17">L73</f>
        <v>0</v>
      </c>
      <c r="O73" s="147">
        <f t="shared" si="17"/>
        <v>0</v>
      </c>
      <c r="P73" s="99">
        <f t="shared" si="17"/>
        <v>0</v>
      </c>
      <c r="Q73" s="147">
        <f t="shared" si="17"/>
        <v>0</v>
      </c>
      <c r="R73" s="99">
        <f t="shared" si="17"/>
        <v>0</v>
      </c>
      <c r="S73" s="147">
        <f t="shared" si="17"/>
        <v>0</v>
      </c>
      <c r="T73" s="14"/>
      <c r="U73" s="106">
        <f>SUM(K73,M73,O73,Q73,S73)</f>
        <v>0</v>
      </c>
    </row>
    <row r="74" spans="1:22">
      <c r="A74" s="36"/>
      <c r="B74" s="41"/>
      <c r="C74" s="41"/>
      <c r="D74" s="41"/>
      <c r="E74" s="185" t="s">
        <v>54</v>
      </c>
      <c r="F74" s="185"/>
      <c r="G74" s="185"/>
      <c r="H74" s="185"/>
      <c r="I74" s="185"/>
      <c r="J74" s="44"/>
      <c r="K74" s="103">
        <f>SUM(K70:K73)</f>
        <v>0</v>
      </c>
      <c r="L74" s="104">
        <f t="shared" ref="L74:S74" si="18">SUM(L70:L73)</f>
        <v>0</v>
      </c>
      <c r="M74" s="103">
        <f t="shared" si="18"/>
        <v>0</v>
      </c>
      <c r="N74" s="104">
        <f t="shared" si="18"/>
        <v>0</v>
      </c>
      <c r="O74" s="103">
        <f t="shared" si="18"/>
        <v>0</v>
      </c>
      <c r="P74" s="104">
        <f t="shared" si="18"/>
        <v>0</v>
      </c>
      <c r="Q74" s="103">
        <f t="shared" si="18"/>
        <v>0</v>
      </c>
      <c r="R74" s="104">
        <f t="shared" si="18"/>
        <v>0</v>
      </c>
      <c r="S74" s="103">
        <f t="shared" si="18"/>
        <v>0</v>
      </c>
      <c r="T74" s="104">
        <f>SUM(T73:T73)</f>
        <v>0</v>
      </c>
      <c r="U74" s="120">
        <f>SUM(K74,M74,O74,Q74,S74)</f>
        <v>0</v>
      </c>
    </row>
    <row r="75" spans="1:22">
      <c r="A75" s="189" t="s">
        <v>57</v>
      </c>
      <c r="B75" s="189"/>
      <c r="C75" s="189"/>
      <c r="D75" s="189"/>
      <c r="E75" s="189"/>
      <c r="F75" s="189"/>
      <c r="G75" s="189"/>
      <c r="H75" s="189"/>
      <c r="I75" s="189"/>
      <c r="J75" s="44"/>
      <c r="K75" s="47"/>
      <c r="L75" s="44"/>
      <c r="M75" s="47"/>
      <c r="N75" s="44"/>
      <c r="O75" s="47"/>
      <c r="P75" s="44"/>
      <c r="Q75" s="47"/>
      <c r="R75" s="44"/>
      <c r="S75" s="47"/>
      <c r="T75" s="14"/>
      <c r="U75" s="72"/>
    </row>
    <row r="76" spans="1:22">
      <c r="A76" s="36"/>
      <c r="B76" s="183" t="s">
        <v>58</v>
      </c>
      <c r="C76" s="183"/>
      <c r="D76" s="183"/>
      <c r="E76" s="183"/>
      <c r="F76" s="183"/>
      <c r="G76" s="183"/>
      <c r="H76" s="183"/>
      <c r="I76" s="183"/>
      <c r="J76" s="44"/>
      <c r="K76" s="107">
        <v>0</v>
      </c>
      <c r="L76" s="91"/>
      <c r="M76" s="107">
        <f>K76</f>
        <v>0</v>
      </c>
      <c r="N76" s="91"/>
      <c r="O76" s="107">
        <f>M76</f>
        <v>0</v>
      </c>
      <c r="P76" s="91"/>
      <c r="Q76" s="107">
        <f>O76</f>
        <v>0</v>
      </c>
      <c r="R76" s="91"/>
      <c r="S76" s="107">
        <f>Q76</f>
        <v>0</v>
      </c>
      <c r="T76" s="14"/>
      <c r="U76" s="109">
        <f>SUM(K76,M76,O76,Q76,S76)</f>
        <v>0</v>
      </c>
      <c r="V76" s="48"/>
    </row>
    <row r="77" spans="1:22">
      <c r="A77" s="36"/>
      <c r="B77" s="183" t="s">
        <v>59</v>
      </c>
      <c r="C77" s="183"/>
      <c r="D77" s="183"/>
      <c r="E77" s="183"/>
      <c r="F77" s="183"/>
      <c r="G77" s="183"/>
      <c r="H77" s="183"/>
      <c r="I77" s="183"/>
      <c r="J77" s="44"/>
      <c r="K77" s="108">
        <v>0</v>
      </c>
      <c r="L77" s="44"/>
      <c r="M77" s="108">
        <f>K77</f>
        <v>0</v>
      </c>
      <c r="N77" s="44"/>
      <c r="O77" s="108">
        <f t="shared" ref="O77:O83" si="19">M77</f>
        <v>0</v>
      </c>
      <c r="P77" s="44"/>
      <c r="Q77" s="108">
        <f t="shared" ref="Q77:Q83" si="20">O77</f>
        <v>0</v>
      </c>
      <c r="R77" s="44"/>
      <c r="S77" s="108">
        <f t="shared" ref="S77:S83" si="21">Q77</f>
        <v>0</v>
      </c>
      <c r="T77" s="14"/>
      <c r="U77" s="109">
        <f t="shared" ref="U77:U83" si="22">SUM(K77,M77,O77,Q77,S77)</f>
        <v>0</v>
      </c>
      <c r="V77" s="48"/>
    </row>
    <row r="78" spans="1:22">
      <c r="A78" s="36"/>
      <c r="B78" s="183" t="s">
        <v>60</v>
      </c>
      <c r="C78" s="183"/>
      <c r="D78" s="183"/>
      <c r="E78" s="183"/>
      <c r="F78" s="183"/>
      <c r="G78" s="183"/>
      <c r="H78" s="183"/>
      <c r="I78" s="183"/>
      <c r="J78" s="44"/>
      <c r="K78" s="108">
        <v>0</v>
      </c>
      <c r="L78" s="44"/>
      <c r="M78" s="108">
        <f t="shared" ref="M78:M79" si="23">K78</f>
        <v>0</v>
      </c>
      <c r="N78" s="44"/>
      <c r="O78" s="108">
        <f t="shared" si="19"/>
        <v>0</v>
      </c>
      <c r="P78" s="44"/>
      <c r="Q78" s="108">
        <f t="shared" si="20"/>
        <v>0</v>
      </c>
      <c r="R78" s="44"/>
      <c r="S78" s="108">
        <f t="shared" si="21"/>
        <v>0</v>
      </c>
      <c r="T78" s="14"/>
      <c r="U78" s="109">
        <f t="shared" si="22"/>
        <v>0</v>
      </c>
      <c r="V78" s="48"/>
    </row>
    <row r="79" spans="1:22">
      <c r="A79" s="36"/>
      <c r="B79" s="183" t="s">
        <v>61</v>
      </c>
      <c r="C79" s="183"/>
      <c r="D79" s="183"/>
      <c r="E79" s="183"/>
      <c r="F79" s="183"/>
      <c r="G79" s="183"/>
      <c r="H79" s="183"/>
      <c r="I79" s="183"/>
      <c r="J79" s="44"/>
      <c r="K79" s="108">
        <v>0</v>
      </c>
      <c r="L79" s="44"/>
      <c r="M79" s="108">
        <f t="shared" si="23"/>
        <v>0</v>
      </c>
      <c r="N79" s="44"/>
      <c r="O79" s="108">
        <f t="shared" si="19"/>
        <v>0</v>
      </c>
      <c r="P79" s="44"/>
      <c r="Q79" s="108">
        <f t="shared" si="20"/>
        <v>0</v>
      </c>
      <c r="R79" s="44"/>
      <c r="S79" s="108">
        <f t="shared" si="21"/>
        <v>0</v>
      </c>
      <c r="T79" s="14"/>
      <c r="U79" s="109">
        <f t="shared" si="22"/>
        <v>0</v>
      </c>
      <c r="V79" s="48"/>
    </row>
    <row r="80" spans="1:22">
      <c r="A80" s="36"/>
      <c r="B80" s="183" t="s">
        <v>62</v>
      </c>
      <c r="C80" s="183"/>
      <c r="D80" s="183"/>
      <c r="E80" s="183"/>
      <c r="F80" s="183"/>
      <c r="G80" s="183"/>
      <c r="H80" s="183"/>
      <c r="I80" s="183"/>
      <c r="J80" s="44"/>
      <c r="K80" s="108">
        <v>0</v>
      </c>
      <c r="L80" s="98">
        <v>0</v>
      </c>
      <c r="M80" s="108">
        <f>K80</f>
        <v>0</v>
      </c>
      <c r="N80" s="49"/>
      <c r="O80" s="108">
        <f t="shared" si="19"/>
        <v>0</v>
      </c>
      <c r="P80" s="49"/>
      <c r="Q80" s="108">
        <f t="shared" si="20"/>
        <v>0</v>
      </c>
      <c r="R80" s="44"/>
      <c r="S80" s="108">
        <f t="shared" si="21"/>
        <v>0</v>
      </c>
      <c r="T80" s="14"/>
      <c r="U80" s="109">
        <f t="shared" si="22"/>
        <v>0</v>
      </c>
      <c r="V80" s="50"/>
    </row>
    <row r="81" spans="1:22">
      <c r="A81" s="36"/>
      <c r="B81" s="184" t="s">
        <v>63</v>
      </c>
      <c r="C81" s="184"/>
      <c r="D81" s="184"/>
      <c r="E81" s="184"/>
      <c r="F81" s="184"/>
      <c r="G81" s="184"/>
      <c r="H81" s="184"/>
      <c r="I81" s="184"/>
      <c r="J81" s="44"/>
      <c r="K81" s="108">
        <v>0</v>
      </c>
      <c r="L81" s="49"/>
      <c r="M81" s="108">
        <f>K81</f>
        <v>0</v>
      </c>
      <c r="N81" s="49"/>
      <c r="O81" s="108">
        <f t="shared" si="19"/>
        <v>0</v>
      </c>
      <c r="P81" s="51"/>
      <c r="Q81" s="108">
        <f t="shared" si="20"/>
        <v>0</v>
      </c>
      <c r="R81" s="44">
        <v>0</v>
      </c>
      <c r="S81" s="108">
        <f t="shared" si="21"/>
        <v>0</v>
      </c>
      <c r="T81" s="14"/>
      <c r="U81" s="109">
        <f t="shared" si="22"/>
        <v>0</v>
      </c>
      <c r="V81" s="52"/>
    </row>
    <row r="82" spans="1:22">
      <c r="A82" s="36"/>
      <c r="B82" s="184" t="s">
        <v>71</v>
      </c>
      <c r="C82" s="184"/>
      <c r="D82" s="184"/>
      <c r="E82" s="184"/>
      <c r="F82" s="184"/>
      <c r="G82" s="184"/>
      <c r="H82" s="184"/>
      <c r="I82" s="184"/>
      <c r="J82" s="44"/>
      <c r="K82" s="108">
        <v>0</v>
      </c>
      <c r="L82" s="44"/>
      <c r="M82" s="108">
        <f>K82</f>
        <v>0</v>
      </c>
      <c r="N82" s="44"/>
      <c r="O82" s="108">
        <f t="shared" si="19"/>
        <v>0</v>
      </c>
      <c r="P82" s="44"/>
      <c r="Q82" s="108">
        <f t="shared" si="20"/>
        <v>0</v>
      </c>
      <c r="R82" s="44"/>
      <c r="S82" s="108">
        <f t="shared" si="21"/>
        <v>0</v>
      </c>
      <c r="T82" s="14"/>
      <c r="U82" s="109">
        <f t="shared" si="22"/>
        <v>0</v>
      </c>
      <c r="V82" s="48"/>
    </row>
    <row r="83" spans="1:22">
      <c r="A83" s="36"/>
      <c r="B83" s="184" t="s">
        <v>64</v>
      </c>
      <c r="C83" s="184"/>
      <c r="D83" s="184"/>
      <c r="E83" s="184"/>
      <c r="F83" s="184"/>
      <c r="G83" s="184"/>
      <c r="H83" s="184"/>
      <c r="I83" s="184"/>
      <c r="J83" s="44"/>
      <c r="K83" s="108">
        <v>0</v>
      </c>
      <c r="L83" s="44"/>
      <c r="M83" s="108">
        <f>K83</f>
        <v>0</v>
      </c>
      <c r="N83" s="44"/>
      <c r="O83" s="108">
        <f t="shared" si="19"/>
        <v>0</v>
      </c>
      <c r="P83" s="44"/>
      <c r="Q83" s="108">
        <f t="shared" si="20"/>
        <v>0</v>
      </c>
      <c r="R83" s="44"/>
      <c r="S83" s="108">
        <f t="shared" si="21"/>
        <v>0</v>
      </c>
      <c r="T83" s="14"/>
      <c r="U83" s="109">
        <f t="shared" si="22"/>
        <v>0</v>
      </c>
      <c r="V83" s="48"/>
    </row>
    <row r="84" spans="1:22">
      <c r="A84" s="185" t="s">
        <v>17</v>
      </c>
      <c r="B84" s="185"/>
      <c r="C84" s="185"/>
      <c r="D84" s="185"/>
      <c r="E84" s="185"/>
      <c r="F84" s="185"/>
      <c r="G84" s="185"/>
      <c r="H84" s="185"/>
      <c r="I84" s="185"/>
      <c r="J84" s="44"/>
      <c r="K84" s="103">
        <f>SUM(K76:K83)</f>
        <v>0</v>
      </c>
      <c r="L84" s="53"/>
      <c r="M84" s="103">
        <f>SUM(M76:M83)</f>
        <v>0</v>
      </c>
      <c r="N84" s="53"/>
      <c r="O84" s="103">
        <f>SUM(O76:O83)</f>
        <v>0</v>
      </c>
      <c r="P84" s="53"/>
      <c r="Q84" s="103">
        <f>SUM(Q76:Q83)</f>
        <v>0</v>
      </c>
      <c r="R84" s="44"/>
      <c r="S84" s="103">
        <f>SUM(S76:S83)</f>
        <v>0</v>
      </c>
      <c r="T84" s="14"/>
      <c r="U84" s="120">
        <f>SUM(K84,M84,O84,Q84,S84)</f>
        <v>0</v>
      </c>
    </row>
    <row r="85" spans="1:22" ht="15.75" thickBot="1">
      <c r="B85" s="41"/>
      <c r="C85" s="41"/>
      <c r="D85" s="41"/>
      <c r="F85" s="155"/>
      <c r="G85" s="155"/>
      <c r="H85" s="155"/>
      <c r="I85" s="155"/>
      <c r="J85" s="44"/>
      <c r="K85" s="54"/>
      <c r="L85" s="45"/>
      <c r="M85" s="54"/>
      <c r="N85" s="45"/>
      <c r="O85" s="54"/>
      <c r="P85" s="45"/>
      <c r="Q85" s="54"/>
      <c r="R85" s="44"/>
      <c r="S85" s="54"/>
      <c r="T85" s="14"/>
      <c r="U85" s="73"/>
    </row>
    <row r="86" spans="1:22" ht="15.75" thickBot="1">
      <c r="A86" s="192" t="s">
        <v>67</v>
      </c>
      <c r="B86" s="193"/>
      <c r="C86" s="193"/>
      <c r="D86" s="193"/>
      <c r="E86" s="193"/>
      <c r="F86" s="193"/>
      <c r="G86" s="193"/>
      <c r="H86" s="193"/>
      <c r="I86" s="193"/>
      <c r="J86" s="87"/>
      <c r="K86" s="142">
        <f>SUM(K26,K53,K63,K67,K74,K84)</f>
        <v>0</v>
      </c>
      <c r="L86" s="174">
        <f t="shared" ref="L86:S86" si="24">SUM(L26,L53,L63,L67,L74,L84)</f>
        <v>0</v>
      </c>
      <c r="M86" s="142">
        <f t="shared" si="24"/>
        <v>0</v>
      </c>
      <c r="N86" s="174">
        <f t="shared" si="24"/>
        <v>0</v>
      </c>
      <c r="O86" s="142">
        <f t="shared" si="24"/>
        <v>0</v>
      </c>
      <c r="P86" s="174">
        <f t="shared" si="24"/>
        <v>0</v>
      </c>
      <c r="Q86" s="142">
        <f t="shared" si="24"/>
        <v>0</v>
      </c>
      <c r="R86" s="174">
        <f t="shared" si="24"/>
        <v>0</v>
      </c>
      <c r="S86" s="142">
        <f t="shared" si="24"/>
        <v>0</v>
      </c>
      <c r="T86" s="94">
        <f>SUM(T26,T53,T63,T74,T84)</f>
        <v>0</v>
      </c>
      <c r="U86" s="143">
        <f>SUM(K86,M86,O86,Q86,S86)</f>
        <v>0</v>
      </c>
    </row>
    <row r="87" spans="1:22">
      <c r="A87" s="56"/>
      <c r="B87" s="156"/>
      <c r="C87" s="156"/>
      <c r="D87" s="156"/>
      <c r="E87" s="57"/>
      <c r="F87" s="55"/>
      <c r="G87" s="55"/>
      <c r="H87" s="55"/>
      <c r="I87" s="55"/>
      <c r="J87" s="44"/>
      <c r="K87" s="68"/>
      <c r="L87" s="95">
        <f>(L80+L81)*($A$87)</f>
        <v>0</v>
      </c>
      <c r="M87" s="100"/>
      <c r="N87" s="95">
        <f>(N80+N81)*($A$87)</f>
        <v>0</v>
      </c>
      <c r="O87" s="100"/>
      <c r="P87" s="95">
        <f>(P80+P81)*($A$87)</f>
        <v>0</v>
      </c>
      <c r="Q87" s="100"/>
      <c r="R87" s="95">
        <f>(R80+R81)*($A$87)</f>
        <v>0</v>
      </c>
      <c r="S87" s="100"/>
      <c r="T87" s="95">
        <f>(T80+T81)*($A$87)</f>
        <v>0</v>
      </c>
      <c r="U87" s="179"/>
    </row>
    <row r="88" spans="1:22">
      <c r="A88" s="194" t="s">
        <v>70</v>
      </c>
      <c r="B88" s="194"/>
      <c r="C88" s="194"/>
      <c r="D88" s="194"/>
      <c r="E88" s="194"/>
      <c r="F88" s="194"/>
      <c r="G88" s="194"/>
      <c r="H88" s="194"/>
      <c r="I88" s="194"/>
      <c r="J88" s="44"/>
      <c r="K88" s="111">
        <f>K86-K63-K81-K82</f>
        <v>0</v>
      </c>
      <c r="L88" s="175">
        <f t="shared" ref="L88:S88" si="25">L86-L63-L81-L82</f>
        <v>0</v>
      </c>
      <c r="M88" s="111">
        <f t="shared" si="25"/>
        <v>0</v>
      </c>
      <c r="N88" s="175">
        <f t="shared" si="25"/>
        <v>0</v>
      </c>
      <c r="O88" s="111">
        <f t="shared" si="25"/>
        <v>0</v>
      </c>
      <c r="P88" s="175">
        <f t="shared" si="25"/>
        <v>0</v>
      </c>
      <c r="Q88" s="111">
        <f t="shared" si="25"/>
        <v>0</v>
      </c>
      <c r="R88" s="175">
        <f t="shared" si="25"/>
        <v>0</v>
      </c>
      <c r="S88" s="111">
        <f t="shared" si="25"/>
        <v>0</v>
      </c>
      <c r="T88" s="95"/>
      <c r="U88" s="110">
        <f>SUM(K88,M88,O88,Q88,S88)</f>
        <v>0</v>
      </c>
    </row>
    <row r="89" spans="1:22">
      <c r="A89" s="56"/>
      <c r="B89" s="156"/>
      <c r="C89" s="156"/>
      <c r="D89" s="156"/>
      <c r="E89" s="57"/>
      <c r="F89" s="55"/>
      <c r="G89" s="55"/>
      <c r="H89" s="55"/>
      <c r="I89" s="55"/>
      <c r="J89" s="44"/>
      <c r="K89" s="68"/>
      <c r="L89" s="95"/>
      <c r="M89" s="100"/>
      <c r="N89" s="95"/>
      <c r="O89" s="100"/>
      <c r="P89" s="95"/>
      <c r="Q89" s="100"/>
      <c r="R89" s="95"/>
      <c r="S89" s="100"/>
      <c r="T89" s="95"/>
      <c r="U89" s="110"/>
    </row>
    <row r="90" spans="1:22">
      <c r="A90" s="164" t="s">
        <v>68</v>
      </c>
      <c r="B90" s="176">
        <v>0.495</v>
      </c>
      <c r="C90" s="183"/>
      <c r="D90" s="183"/>
      <c r="E90" s="183"/>
      <c r="F90" s="183"/>
      <c r="G90" s="183"/>
      <c r="H90" s="183"/>
      <c r="I90" s="183"/>
      <c r="J90" s="44"/>
      <c r="K90" s="100">
        <f>ROUNDDOWN(K88*B90,0)</f>
        <v>0</v>
      </c>
      <c r="L90" s="170">
        <f t="shared" ref="L90:R90" si="26">ROUNDDOWN(L88*C90,0)</f>
        <v>0</v>
      </c>
      <c r="M90" s="100">
        <f>ROUNDDOWN(M88*B90,0)</f>
        <v>0</v>
      </c>
      <c r="N90" s="170">
        <f t="shared" si="26"/>
        <v>0</v>
      </c>
      <c r="O90" s="100">
        <f>ROUNDDOWN(O88*B90,0)</f>
        <v>0</v>
      </c>
      <c r="P90" s="170">
        <f t="shared" si="26"/>
        <v>0</v>
      </c>
      <c r="Q90" s="100">
        <f>ROUNDDOWN(Q88*B90,0)</f>
        <v>0</v>
      </c>
      <c r="R90" s="170">
        <f t="shared" si="26"/>
        <v>0</v>
      </c>
      <c r="S90" s="100">
        <f>ROUNDDOWN(S88*B90,0)</f>
        <v>0</v>
      </c>
      <c r="T90" s="95"/>
      <c r="U90" s="110">
        <f>SUM(K90,M90,O90,Q90,S90)</f>
        <v>0</v>
      </c>
    </row>
    <row r="91" spans="1:22" ht="15.75" thickBot="1">
      <c r="A91" s="56"/>
      <c r="B91" s="156"/>
      <c r="C91" s="156"/>
      <c r="D91" s="156"/>
      <c r="E91" s="57"/>
      <c r="F91" s="55"/>
      <c r="G91" s="55"/>
      <c r="H91" s="55"/>
      <c r="I91" s="55"/>
      <c r="J91" s="44"/>
      <c r="K91" s="68"/>
      <c r="L91" s="95"/>
      <c r="M91" s="100"/>
      <c r="N91" s="95"/>
      <c r="O91" s="100"/>
      <c r="P91" s="95"/>
      <c r="Q91" s="100"/>
      <c r="R91" s="95"/>
      <c r="S91" s="100"/>
      <c r="T91" s="95"/>
      <c r="U91" s="110"/>
    </row>
    <row r="92" spans="1:22" ht="15.75" thickBot="1">
      <c r="A92" s="190" t="s">
        <v>66</v>
      </c>
      <c r="B92" s="191"/>
      <c r="C92" s="191"/>
      <c r="D92" s="191"/>
      <c r="E92" s="191"/>
      <c r="F92" s="191"/>
      <c r="G92" s="191"/>
      <c r="H92" s="191"/>
      <c r="I92" s="191"/>
      <c r="J92" s="58"/>
      <c r="K92" s="144">
        <f>SUM(K86,K90)</f>
        <v>0</v>
      </c>
      <c r="L92" s="177">
        <f t="shared" ref="L92:S92" si="27">SUM(L86,L90)</f>
        <v>0</v>
      </c>
      <c r="M92" s="144">
        <f t="shared" si="27"/>
        <v>0</v>
      </c>
      <c r="N92" s="177">
        <f t="shared" si="27"/>
        <v>0</v>
      </c>
      <c r="O92" s="144">
        <f t="shared" si="27"/>
        <v>0</v>
      </c>
      <c r="P92" s="177">
        <f t="shared" si="27"/>
        <v>0</v>
      </c>
      <c r="Q92" s="144">
        <f t="shared" si="27"/>
        <v>0</v>
      </c>
      <c r="R92" s="177">
        <f t="shared" si="27"/>
        <v>0</v>
      </c>
      <c r="S92" s="144">
        <f t="shared" si="27"/>
        <v>0</v>
      </c>
      <c r="T92" s="94" t="e">
        <f>T86+#REF!+T87</f>
        <v>#REF!</v>
      </c>
      <c r="U92" s="180">
        <f>SUM(K92,M92,O92,Q92,S92)</f>
        <v>0</v>
      </c>
    </row>
    <row r="93" spans="1:22">
      <c r="A93" s="182" t="s">
        <v>73</v>
      </c>
      <c r="B93" s="182"/>
      <c r="C93" s="182"/>
      <c r="D93" s="182"/>
      <c r="E93" s="182"/>
      <c r="F93" s="182"/>
      <c r="G93" s="182"/>
      <c r="H93" s="182"/>
      <c r="I93" s="182"/>
      <c r="J93" s="59"/>
      <c r="Q93" s="52"/>
      <c r="R93" s="59"/>
    </row>
    <row r="94" spans="1:22">
      <c r="A94" s="158" t="s">
        <v>18</v>
      </c>
      <c r="B94" s="178">
        <v>0.3</v>
      </c>
      <c r="C94" s="60"/>
      <c r="D94" s="60"/>
      <c r="E94" s="57"/>
      <c r="F94" s="61"/>
      <c r="G94" s="61"/>
      <c r="H94" s="61"/>
      <c r="I94" s="61"/>
      <c r="J94" s="62"/>
      <c r="K94" s="63"/>
      <c r="L94" s="64"/>
      <c r="M94" s="63"/>
      <c r="N94" s="64"/>
      <c r="O94" s="63"/>
      <c r="P94" s="64"/>
      <c r="Q94" s="63"/>
    </row>
    <row r="95" spans="1:22">
      <c r="A95" s="158" t="s">
        <v>19</v>
      </c>
      <c r="B95" s="178">
        <v>0.40500000000000003</v>
      </c>
      <c r="C95" s="57"/>
      <c r="D95" s="57"/>
      <c r="E95" s="57"/>
      <c r="F95" s="74"/>
      <c r="G95" s="74"/>
      <c r="H95" s="74"/>
      <c r="I95" s="74"/>
      <c r="J95" s="57"/>
      <c r="K95" s="75"/>
      <c r="L95" s="76"/>
      <c r="M95" s="75"/>
      <c r="N95" s="77"/>
      <c r="O95" s="75"/>
      <c r="P95" s="65"/>
      <c r="Q95" s="75"/>
      <c r="R95" s="57"/>
      <c r="S95" s="75"/>
      <c r="T95" s="78"/>
      <c r="U95" s="79"/>
      <c r="V95" s="79"/>
    </row>
    <row r="96" spans="1:22">
      <c r="A96" s="158" t="s">
        <v>20</v>
      </c>
      <c r="B96" s="178">
        <v>0</v>
      </c>
      <c r="C96" s="57"/>
      <c r="D96" s="57"/>
      <c r="E96" s="57"/>
      <c r="F96" s="80"/>
      <c r="G96" s="80"/>
      <c r="H96" s="80"/>
      <c r="I96" s="80"/>
      <c r="J96" s="57"/>
      <c r="K96" s="66"/>
      <c r="L96" s="57"/>
      <c r="M96" s="67"/>
      <c r="N96" s="57"/>
      <c r="O96" s="67"/>
      <c r="P96" s="57"/>
      <c r="Q96" s="81"/>
      <c r="R96" s="57"/>
      <c r="S96" s="57"/>
      <c r="T96" s="78"/>
      <c r="U96" s="79"/>
      <c r="V96" s="79"/>
    </row>
    <row r="97" spans="1:22">
      <c r="A97" s="158" t="s">
        <v>21</v>
      </c>
      <c r="B97" s="178">
        <v>0.09</v>
      </c>
      <c r="C97" s="57"/>
      <c r="D97" s="57"/>
      <c r="E97" s="57"/>
      <c r="F97" s="82"/>
      <c r="G97" s="82"/>
      <c r="H97" s="82"/>
      <c r="I97" s="82"/>
      <c r="J97" s="57"/>
      <c r="K97" s="83"/>
      <c r="L97" s="84"/>
      <c r="M97" s="83"/>
      <c r="N97" s="57"/>
      <c r="O97" s="83"/>
      <c r="P97" s="57"/>
      <c r="Q97" s="57"/>
      <c r="R97" s="57"/>
      <c r="S97" s="57"/>
      <c r="T97" s="78"/>
      <c r="U97" s="57"/>
      <c r="V97" s="57"/>
    </row>
    <row r="98" spans="1:22">
      <c r="A98" s="158" t="s">
        <v>22</v>
      </c>
      <c r="B98" s="178">
        <v>0.53500000000000003</v>
      </c>
      <c r="C98" s="57"/>
      <c r="D98" s="57"/>
      <c r="E98" s="57"/>
      <c r="F98" s="82"/>
      <c r="G98" s="82"/>
      <c r="H98" s="82"/>
      <c r="I98" s="82"/>
      <c r="J98" s="57"/>
      <c r="K98" s="85"/>
      <c r="L98" s="67"/>
      <c r="M98" s="85"/>
      <c r="N98" s="67"/>
      <c r="O98" s="85"/>
      <c r="P98" s="67"/>
      <c r="Q98" s="57"/>
      <c r="R98" s="67"/>
      <c r="S98" s="57"/>
      <c r="T98" s="78"/>
      <c r="U98" s="57"/>
      <c r="V98" s="57"/>
    </row>
    <row r="99" spans="1:22">
      <c r="C99" s="57"/>
      <c r="D99" s="57"/>
      <c r="E99" s="57"/>
      <c r="F99" s="82"/>
      <c r="G99" s="82"/>
      <c r="H99" s="82"/>
      <c r="I99" s="82"/>
      <c r="J99" s="57"/>
      <c r="K99" s="92"/>
      <c r="L99" s="84"/>
      <c r="M99" s="83"/>
      <c r="N99" s="57"/>
      <c r="O99" s="83"/>
      <c r="P99" s="67"/>
      <c r="Q99" s="57"/>
      <c r="R99" s="67"/>
      <c r="S99" s="57"/>
      <c r="T99" s="78"/>
      <c r="U99" s="57"/>
      <c r="V99" s="57"/>
    </row>
    <row r="100" spans="1:22">
      <c r="C100" s="57"/>
      <c r="D100" s="57"/>
      <c r="E100" s="57"/>
      <c r="F100" s="80"/>
      <c r="G100" s="80"/>
      <c r="H100" s="80"/>
      <c r="I100" s="80"/>
      <c r="J100" s="57"/>
      <c r="K100" s="66"/>
      <c r="L100" s="57"/>
      <c r="M100" s="67"/>
      <c r="N100" s="57"/>
      <c r="O100" s="67"/>
      <c r="P100" s="67"/>
      <c r="Q100" s="57"/>
      <c r="R100" s="67"/>
      <c r="S100" s="57"/>
      <c r="T100" s="78"/>
      <c r="U100" s="57"/>
      <c r="V100" s="57"/>
    </row>
    <row r="101" spans="1:22">
      <c r="C101" s="57"/>
      <c r="D101" s="57"/>
      <c r="E101" s="57"/>
      <c r="F101" s="82"/>
      <c r="G101" s="82"/>
      <c r="H101" s="82"/>
      <c r="I101" s="82"/>
      <c r="J101" s="57"/>
      <c r="K101" s="83"/>
      <c r="L101" s="84"/>
      <c r="M101" s="83"/>
      <c r="N101" s="57"/>
      <c r="O101" s="83"/>
      <c r="P101" s="57"/>
      <c r="Q101" s="57"/>
      <c r="R101" s="57"/>
      <c r="S101" s="57"/>
      <c r="T101" s="78"/>
      <c r="U101" s="57"/>
      <c r="V101" s="57"/>
    </row>
    <row r="102" spans="1:22">
      <c r="C102" s="57"/>
      <c r="D102" s="57"/>
      <c r="E102" s="57"/>
      <c r="F102" s="82"/>
      <c r="G102" s="82"/>
      <c r="H102" s="82"/>
      <c r="I102" s="82"/>
      <c r="J102" s="57"/>
      <c r="K102" s="85"/>
      <c r="L102" s="67"/>
      <c r="M102" s="85"/>
      <c r="N102" s="67"/>
      <c r="O102" s="85"/>
      <c r="P102" s="57"/>
      <c r="Q102" s="57"/>
      <c r="R102" s="57"/>
      <c r="S102" s="57"/>
      <c r="T102" s="78"/>
      <c r="U102" s="57"/>
      <c r="V102" s="57"/>
    </row>
    <row r="103" spans="1:22"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86"/>
      <c r="Q103" s="57"/>
      <c r="R103" s="57"/>
      <c r="S103" s="57"/>
      <c r="T103" s="78"/>
      <c r="U103" s="57"/>
      <c r="V103" s="57"/>
    </row>
    <row r="104" spans="1:22">
      <c r="C104" s="57"/>
      <c r="D104" s="57"/>
      <c r="E104" s="57"/>
      <c r="F104" s="80"/>
      <c r="G104" s="80"/>
      <c r="H104" s="80"/>
      <c r="I104" s="80"/>
      <c r="J104" s="57"/>
      <c r="K104" s="81"/>
      <c r="L104" s="57"/>
      <c r="M104" s="81"/>
      <c r="N104" s="57"/>
      <c r="O104" s="81"/>
      <c r="P104" s="57"/>
      <c r="Q104" s="57"/>
      <c r="R104" s="57"/>
      <c r="S104" s="57"/>
      <c r="T104" s="78"/>
      <c r="U104" s="57"/>
      <c r="V104" s="57"/>
    </row>
    <row r="105" spans="1:22">
      <c r="C105" s="57"/>
      <c r="D105" s="57"/>
      <c r="E105" s="57"/>
      <c r="F105" s="57"/>
      <c r="G105" s="57"/>
      <c r="H105" s="57"/>
      <c r="I105" s="57"/>
      <c r="J105" s="57"/>
      <c r="K105" s="83"/>
      <c r="L105" s="84"/>
      <c r="M105" s="83"/>
      <c r="N105" s="57"/>
      <c r="O105" s="83"/>
      <c r="P105" s="57"/>
      <c r="Q105" s="57"/>
      <c r="R105" s="57"/>
      <c r="S105" s="57"/>
      <c r="T105" s="78"/>
      <c r="U105" s="57"/>
      <c r="V105" s="57"/>
    </row>
    <row r="106" spans="1:22">
      <c r="C106" s="57"/>
      <c r="D106" s="57"/>
      <c r="E106" s="57"/>
      <c r="F106" s="57"/>
      <c r="G106" s="57"/>
      <c r="H106" s="57"/>
      <c r="I106" s="57"/>
      <c r="J106" s="57"/>
      <c r="K106" s="81"/>
      <c r="L106" s="57"/>
      <c r="M106" s="81"/>
      <c r="N106" s="57"/>
      <c r="O106" s="81"/>
      <c r="P106" s="57"/>
      <c r="Q106" s="57"/>
      <c r="R106" s="57"/>
      <c r="S106" s="57"/>
      <c r="T106" s="78"/>
      <c r="U106" s="57"/>
      <c r="V106" s="57"/>
    </row>
    <row r="107" spans="1:22"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78"/>
      <c r="U107" s="57"/>
      <c r="V107" s="57"/>
    </row>
    <row r="108" spans="1:22"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78"/>
      <c r="U108" s="57"/>
      <c r="V108" s="57"/>
    </row>
    <row r="109" spans="1:22"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78"/>
      <c r="U109" s="57"/>
      <c r="V109" s="57"/>
    </row>
  </sheetData>
  <mergeCells count="39">
    <mergeCell ref="A55:I55"/>
    <mergeCell ref="A2:U2"/>
    <mergeCell ref="A3:U3"/>
    <mergeCell ref="A4:U4"/>
    <mergeCell ref="A26:I26"/>
    <mergeCell ref="A53:I53"/>
    <mergeCell ref="A68:I68"/>
    <mergeCell ref="A56:I56"/>
    <mergeCell ref="A58:I58"/>
    <mergeCell ref="A59:I59"/>
    <mergeCell ref="B60:I60"/>
    <mergeCell ref="B61:I61"/>
    <mergeCell ref="B62:I62"/>
    <mergeCell ref="A63:I63"/>
    <mergeCell ref="A64:I64"/>
    <mergeCell ref="B65:I65"/>
    <mergeCell ref="B66:I66"/>
    <mergeCell ref="A67:I67"/>
    <mergeCell ref="B80:I80"/>
    <mergeCell ref="B69:I69"/>
    <mergeCell ref="B70:I70"/>
    <mergeCell ref="B71:I71"/>
    <mergeCell ref="B72:I72"/>
    <mergeCell ref="B73:I73"/>
    <mergeCell ref="E74:I74"/>
    <mergeCell ref="A75:I75"/>
    <mergeCell ref="B76:I76"/>
    <mergeCell ref="B77:I77"/>
    <mergeCell ref="B78:I78"/>
    <mergeCell ref="B79:I79"/>
    <mergeCell ref="C90:I90"/>
    <mergeCell ref="A92:I92"/>
    <mergeCell ref="A93:I93"/>
    <mergeCell ref="B81:I81"/>
    <mergeCell ref="B82:I82"/>
    <mergeCell ref="B83:I83"/>
    <mergeCell ref="A84:I84"/>
    <mergeCell ref="A86:I86"/>
    <mergeCell ref="A88:I88"/>
  </mergeCells>
  <pageMargins left="0.45" right="0.2" top="0.5" bottom="0.25" header="0.3" footer="0.3"/>
  <pageSetup scale="4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DE7BE924976E43B5C4A4A54933DC2A" ma:contentTypeVersion="10" ma:contentTypeDescription="Create a new document." ma:contentTypeScope="" ma:versionID="f0bb449cc83da46c9b225f8ffae802ce">
  <xsd:schema xmlns:xsd="http://www.w3.org/2001/XMLSchema" xmlns:xs="http://www.w3.org/2001/XMLSchema" xmlns:p="http://schemas.microsoft.com/office/2006/metadata/properties" xmlns:ns3="7378cf5c-a3c6-4b63-938e-7f3d0e062a40" targetNamespace="http://schemas.microsoft.com/office/2006/metadata/properties" ma:root="true" ma:fieldsID="ee9556fd74ddaed06cfd6a0e071a3d14" ns3:_="">
    <xsd:import namespace="7378cf5c-a3c6-4b63-938e-7f3d0e062a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78cf5c-a3c6-4b63-938e-7f3d0e062a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D5A497-4820-434E-A7BD-3B3A703741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78cf5c-a3c6-4b63-938e-7f3d0e062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7DB54E-1529-437A-8654-F315724211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9E1891-E1D5-458E-A75E-AE453EA68BC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3YR NSF Budget Template</vt:lpstr>
      <vt:lpstr>5YR NSF Budget Template</vt:lpstr>
      <vt:lpstr>'3YR NSF Budget Template'!Print_Area</vt:lpstr>
      <vt:lpstr>'5YR NSF Budget Template'!Print_Area</vt:lpstr>
    </vt:vector>
  </TitlesOfParts>
  <Company>Florida Atlantic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Oleinikov</dc:creator>
  <cp:lastModifiedBy>Nancy Thoman</cp:lastModifiedBy>
  <cp:lastPrinted>2018-04-12T21:32:58Z</cp:lastPrinted>
  <dcterms:created xsi:type="dcterms:W3CDTF">2015-05-28T18:19:28Z</dcterms:created>
  <dcterms:modified xsi:type="dcterms:W3CDTF">2020-06-30T18:20:14Z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0x01010047DE7BE924976E43B5C4A4A54933DC2A</vt:lpwstr>
  </property>
</Properties>
</file>