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120" windowHeight="7845" activeTab="1"/>
  </bookViews>
  <sheets>
    <sheet name="Table 1-A UG Enrollment" sheetId="1" r:id="rId1"/>
    <sheet name="Table 1-B Grad Enrollment" sheetId="2" r:id="rId2"/>
    <sheet name="Table 2 Budget" sheetId="3" r:id="rId3"/>
    <sheet name="Table 3 Reallocation" sheetId="4" r:id="rId4"/>
    <sheet name="Table 4 Faculty" sheetId="5" r:id="rId5"/>
  </sheets>
  <definedNames/>
  <calcPr fullCalcOnLoad="1"/>
</workbook>
</file>

<file path=xl/sharedStrings.xml><?xml version="1.0" encoding="utf-8"?>
<sst xmlns="http://schemas.openxmlformats.org/spreadsheetml/2006/main" count="209" uniqueCount="138">
  <si>
    <t>HC</t>
  </si>
  <si>
    <t>FTE</t>
  </si>
  <si>
    <t>Year 1</t>
  </si>
  <si>
    <t>Year 2</t>
  </si>
  <si>
    <t>Year 5</t>
  </si>
  <si>
    <t>Year 4</t>
  </si>
  <si>
    <t>Year 3</t>
  </si>
  <si>
    <t>Code</t>
  </si>
  <si>
    <t>Rank</t>
  </si>
  <si>
    <t>Contract Status</t>
  </si>
  <si>
    <t>Mos. Contract Year 1</t>
  </si>
  <si>
    <t>FTE
Year 1</t>
  </si>
  <si>
    <t>% Effort for Prg. Year 1</t>
  </si>
  <si>
    <t>PY
Year 1</t>
  </si>
  <si>
    <t>Mos. Contract Year 5</t>
  </si>
  <si>
    <t>FTE
Year 5</t>
  </si>
  <si>
    <t>% Effort for Prg. Year 5</t>
  </si>
  <si>
    <t>PY
Year 5</t>
  </si>
  <si>
    <t>A</t>
  </si>
  <si>
    <t>Asst. Prof.</t>
  </si>
  <si>
    <t>Professor</t>
  </si>
  <si>
    <t>Tenure</t>
  </si>
  <si>
    <t>C</t>
  </si>
  <si>
    <t>Total Person-Years (PY)</t>
  </si>
  <si>
    <t xml:space="preserve"> PY Workload by Budget Classsification</t>
  </si>
  <si>
    <t xml:space="preserve">B </t>
  </si>
  <si>
    <t>D</t>
  </si>
  <si>
    <t>E</t>
  </si>
  <si>
    <t>Faculty Code</t>
  </si>
  <si>
    <t>Faculty</t>
  </si>
  <si>
    <t>Faculty Name or "New Hire"
Highest Degree Held 
Academic Discipline or Speciality</t>
  </si>
  <si>
    <t xml:space="preserve">Overall Totals for </t>
  </si>
  <si>
    <t xml:space="preserve"> Initial Date for Participation in Program</t>
  </si>
  <si>
    <t>A &amp; P</t>
  </si>
  <si>
    <t>USPS</t>
  </si>
  <si>
    <t>Faculty Salaries and Benefits</t>
  </si>
  <si>
    <t>A &amp; P Salaries and Benefits</t>
  </si>
  <si>
    <t>USPS Salaries and Benefits</t>
  </si>
  <si>
    <t>Operating Capital Outlay</t>
  </si>
  <si>
    <t>Contracts/Grants</t>
  </si>
  <si>
    <t>Upper-level students who are transferring from other majors within the university**</t>
  </si>
  <si>
    <t>**  If numbers appear in this category, they should go DOWN in later years.</t>
  </si>
  <si>
    <t>Florida community college transfers to the upper level***</t>
  </si>
  <si>
    <t>Transfers from out of state colleges and universities***</t>
  </si>
  <si>
    <t>Students who initially entered the university as FTIC students and who are progressing from the lower to the upper level***</t>
  </si>
  <si>
    <t>Other (Explain)***</t>
  </si>
  <si>
    <t xml:space="preserve">*** Do not include individuals counted in any PRIOR CATEGORY in a given COLUMN. </t>
  </si>
  <si>
    <t>Total Costs</t>
  </si>
  <si>
    <t xml:space="preserve">Year 5 </t>
  </si>
  <si>
    <t>Base before reallocation</t>
  </si>
  <si>
    <t>Base after reallocation</t>
  </si>
  <si>
    <t>Totals</t>
  </si>
  <si>
    <t>Source of Students
(Non-duplicated headcount in any given year)*</t>
  </si>
  <si>
    <t>Exisitng faculty on a regular line</t>
  </si>
  <si>
    <t>New faculty to be hired on a vacant line</t>
  </si>
  <si>
    <t>New faculty to be hired on a new line</t>
  </si>
  <si>
    <t>Existing faculty hired on contracts/grants</t>
  </si>
  <si>
    <t>New faculty to be hired on contracts/grants</t>
  </si>
  <si>
    <t>New Non-Recurring (E&amp;G)</t>
  </si>
  <si>
    <t>Funding Source</t>
  </si>
  <si>
    <t>New Enrollment Growth (E&amp;G)</t>
  </si>
  <si>
    <t>Other*** (E&amp;G)</t>
  </si>
  <si>
    <t>Source of Funding</t>
  </si>
  <si>
    <t>Subtotal E&amp;G and C&amp;G</t>
  </si>
  <si>
    <t>Continuing Base** (E&amp;G)</t>
  </si>
  <si>
    <t>Program and/or E&amp;G account from which current funds will be reallocated during Year 1</t>
  </si>
  <si>
    <t>Total E&amp;G Funding</t>
  </si>
  <si>
    <t>Current Education &amp; General Revenue</t>
  </si>
  <si>
    <t>New Education &amp; General Revenue</t>
  </si>
  <si>
    <t>Library</t>
  </si>
  <si>
    <t>E&amp;G Cost per FTE</t>
  </si>
  <si>
    <r>
      <t xml:space="preserve">Total Positions </t>
    </r>
    <r>
      <rPr>
        <sz val="6"/>
        <rFont val="Times New Roman"/>
        <family val="1"/>
      </rPr>
      <t>(person-years)</t>
    </r>
  </si>
  <si>
    <t>Other New Recurring (E&amp;G)</t>
  </si>
  <si>
    <t>Enrollment Growth (E&amp;G)</t>
  </si>
  <si>
    <t>Reallocated Base* (E&amp;G)</t>
  </si>
  <si>
    <t>Instruction &amp; Research Costs
(non-cumulative)</t>
  </si>
  <si>
    <t>Annual Student FTE</t>
  </si>
  <si>
    <t>**Includes recurring E&amp;G funded costs ("reallocated base," "enrollment growth," and "other new recurring") from Years 1-4 that continue into Year 5.</t>
  </si>
  <si>
    <t>***Identify if non-recurring.</t>
  </si>
  <si>
    <t>Amount to be reallocated</t>
  </si>
  <si>
    <t>Individuals drawn from agencies/industries in your service area (e.g., older returning students)</t>
  </si>
  <si>
    <t>Individuals who graduated from preceding degree programs at other Florida public universities</t>
  </si>
  <si>
    <t>Individuals who graduated from preceding degree programs at non-public Florida institutions</t>
  </si>
  <si>
    <t>Additional foreign residents***</t>
  </si>
  <si>
    <t>Additional out-of-state residents***</t>
  </si>
  <si>
    <t>Additional in-state residents***</t>
  </si>
  <si>
    <t>Students who transfer from other graduate programs within the university**</t>
  </si>
  <si>
    <t xml:space="preserve">***   Do not include individuals counted in any PRIOR category in a given COLUMN. </t>
  </si>
  <si>
    <t>**     If numbers appear in this category, they should go DOWN in later years.</t>
  </si>
  <si>
    <t>*       List projected yearly cumulative ENROLLMENTS instead of admissions</t>
  </si>
  <si>
    <t>Individuals who have recently graduated from preceding degree programs at this university</t>
  </si>
  <si>
    <t>TABLE 1-A
PROJECTED HEADCOUNT FROM POTENTIAL SOURCES
(Baccalaureate Degree Program)</t>
  </si>
  <si>
    <t>TABLE 1-B
PROJECTED HEADCOUNT FROM POTENTIAL SOURCES
(Graduate Degree Program)</t>
  </si>
  <si>
    <t>Calculated Cost per Student FTE</t>
  </si>
  <si>
    <t>Faculty and Staff Summary</t>
  </si>
  <si>
    <t>*   List projected annual headcount of enrolled students majoring in the program.</t>
  </si>
  <si>
    <t>TABLE 3
ANTICIPATED REALLOCATION OF EDUCATION &amp; GENERAL FUNDS</t>
  </si>
  <si>
    <t>TABLE 2
PROJECTED COSTS AND FUNDING SOURCES</t>
  </si>
  <si>
    <t>TABLE 4
ANTICIPATED FACULTY PARTICIPATION</t>
  </si>
  <si>
    <t>Transfers to the upper level from other Florida colleges and universities***</t>
  </si>
  <si>
    <t>*Identify reallocation sources in Table 3.</t>
  </si>
  <si>
    <t xml:space="preserve">Totals </t>
  </si>
  <si>
    <t>Assoc. Prof.</t>
  </si>
  <si>
    <t>Enviro Educ in Early Childhood</t>
  </si>
  <si>
    <t>Yashwant Bhagwanji, Ph.D.</t>
  </si>
  <si>
    <t>Fall 2008</t>
  </si>
  <si>
    <t>Susannah Brown, Ph.D.</t>
  </si>
  <si>
    <t>Environmental Education in Art</t>
  </si>
  <si>
    <t>Ten-Trk</t>
  </si>
  <si>
    <t>Penelope Fritzer, Ph.D.</t>
  </si>
  <si>
    <t>Spring 2009</t>
  </si>
  <si>
    <t>EE in Lang Arts &amp; Social Studies</t>
  </si>
  <si>
    <t>Joseph Furner, Ph.D.</t>
  </si>
  <si>
    <t>Enviro Educ in Mathematics</t>
  </si>
  <si>
    <t>Julie Lambert, Ph.D.</t>
  </si>
  <si>
    <t>Ocean, Earth &amp; Science Education</t>
  </si>
  <si>
    <t>Carol Meltzer, Ed.D.</t>
  </si>
  <si>
    <t>Instructor</t>
  </si>
  <si>
    <t>Non-Ten</t>
  </si>
  <si>
    <t>Curriculum &amp; Instruction</t>
  </si>
  <si>
    <t>New Hire, Ed.D. or Ph.D.</t>
  </si>
  <si>
    <t xml:space="preserve">Environmental Education  </t>
  </si>
  <si>
    <t>Environmental Education</t>
  </si>
  <si>
    <t>XXX-XXX  Pine Jog Environmental Educ Center</t>
  </si>
  <si>
    <t>Visiting A-P</t>
  </si>
  <si>
    <t>Joan Lindgren, Ph.D.</t>
  </si>
  <si>
    <t>Science Education</t>
  </si>
  <si>
    <t>Expenses (adjunct travel out-of-state)</t>
  </si>
  <si>
    <t>Special Categories (instruct supplies)</t>
  </si>
  <si>
    <t>Contracts &amp; Grants (C&amp;G)</t>
  </si>
  <si>
    <t>Scholarships</t>
  </si>
  <si>
    <t>Fall 2010</t>
  </si>
  <si>
    <t>Fall 2012</t>
  </si>
  <si>
    <t>E*</t>
  </si>
  <si>
    <t xml:space="preserve">Possible Conversion to Tenure-Track  </t>
  </si>
  <si>
    <t xml:space="preserve">         Contracts/Grants</t>
  </si>
  <si>
    <t xml:space="preserve">      E*</t>
  </si>
  <si>
    <t xml:space="preserve">OPS: GA's, Adjuncts, Visiting Faculty, etc.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</si>
</sst>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[$€-2]\ #,##0.00_);[Red]\([$€-2]\ #,##0.00\)"/>
    <numFmt numFmtId="169" formatCode="&quot;$&quot;#,##0.00"/>
  </numFmts>
  <fonts count="16">
    <font>
      <sz val="10"/>
      <name val="Times New Roman"/>
      <family val="1"/>
    </font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color indexed="12"/>
      <name val="Times New Roman"/>
      <family val="1"/>
    </font>
    <font>
      <sz val="6"/>
      <name val="Times New Roman"/>
      <family val="1"/>
    </font>
    <font>
      <b/>
      <sz val="10"/>
      <name val="Book Antiqua"/>
      <family val="1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medium"/>
      <right style="hair"/>
      <top style="double"/>
      <bottom style="medium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 style="double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6" xfId="0" applyFont="1" applyBorder="1" applyAlignment="1">
      <alignment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6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justify" wrapText="1"/>
    </xf>
    <xf numFmtId="167" fontId="8" fillId="0" borderId="10" xfId="0" applyNumberFormat="1" applyFont="1" applyBorder="1" applyAlignment="1">
      <alignment horizontal="center" vertical="center" wrapText="1"/>
    </xf>
    <xf numFmtId="167" fontId="8" fillId="0" borderId="11" xfId="0" applyNumberFormat="1" applyFont="1" applyBorder="1" applyAlignment="1">
      <alignment horizontal="center" vertical="center" wrapText="1"/>
    </xf>
    <xf numFmtId="167" fontId="8" fillId="0" borderId="9" xfId="0" applyNumberFormat="1" applyFont="1" applyBorder="1" applyAlignment="1">
      <alignment horizontal="center" vertical="center" wrapText="1"/>
    </xf>
    <xf numFmtId="167" fontId="8" fillId="0" borderId="12" xfId="0" applyNumberFormat="1" applyFont="1" applyBorder="1" applyAlignment="1">
      <alignment horizontal="center" vertical="center" wrapText="1"/>
    </xf>
    <xf numFmtId="167" fontId="8" fillId="0" borderId="13" xfId="0" applyNumberFormat="1" applyFont="1" applyBorder="1" applyAlignment="1">
      <alignment horizontal="center" vertical="center" wrapText="1"/>
    </xf>
    <xf numFmtId="167" fontId="8" fillId="0" borderId="14" xfId="0" applyNumberFormat="1" applyFont="1" applyBorder="1" applyAlignment="1">
      <alignment horizontal="center" vertical="center" wrapText="1"/>
    </xf>
    <xf numFmtId="167" fontId="8" fillId="0" borderId="15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 wrapText="1"/>
    </xf>
    <xf numFmtId="3" fontId="13" fillId="0" borderId="21" xfId="0" applyNumberFormat="1" applyFont="1" applyBorder="1" applyAlignment="1">
      <alignment horizontal="center" vertical="center" wrapText="1"/>
    </xf>
    <xf numFmtId="3" fontId="13" fillId="0" borderId="22" xfId="0" applyNumberFormat="1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2" fillId="0" borderId="2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1" fontId="12" fillId="0" borderId="27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1" fontId="13" fillId="0" borderId="29" xfId="0" applyNumberFormat="1" applyFont="1" applyBorder="1" applyAlignment="1">
      <alignment horizontal="center" wrapText="1"/>
    </xf>
    <xf numFmtId="2" fontId="7" fillId="0" borderId="28" xfId="0" applyNumberFormat="1" applyFont="1" applyBorder="1" applyAlignment="1">
      <alignment horizontal="center" wrapText="1"/>
    </xf>
    <xf numFmtId="2" fontId="13" fillId="0" borderId="29" xfId="0" applyNumberFormat="1" applyFont="1" applyBorder="1" applyAlignment="1">
      <alignment horizontal="center" wrapText="1"/>
    </xf>
    <xf numFmtId="2" fontId="7" fillId="0" borderId="30" xfId="0" applyNumberFormat="1" applyFont="1" applyBorder="1" applyAlignment="1">
      <alignment horizontal="center" wrapText="1"/>
    </xf>
    <xf numFmtId="2" fontId="7" fillId="0" borderId="28" xfId="0" applyNumberFormat="1" applyFont="1" applyBorder="1" applyAlignment="1">
      <alignment horizontal="right" wrapText="1"/>
    </xf>
    <xf numFmtId="2" fontId="13" fillId="0" borderId="29" xfId="0" applyNumberFormat="1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1" fontId="7" fillId="0" borderId="20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7" fillId="0" borderId="20" xfId="0" applyNumberFormat="1" applyFont="1" applyBorder="1" applyAlignment="1">
      <alignment horizontal="center" wrapText="1"/>
    </xf>
    <xf numFmtId="0" fontId="7" fillId="0" borderId="29" xfId="0" applyFont="1" applyBorder="1" applyAlignment="1">
      <alignment/>
    </xf>
    <xf numFmtId="2" fontId="7" fillId="0" borderId="1" xfId="0" applyNumberFormat="1" applyFont="1" applyBorder="1" applyAlignment="1">
      <alignment horizontal="right" wrapText="1"/>
    </xf>
    <xf numFmtId="2" fontId="7" fillId="0" borderId="20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2" fontId="7" fillId="0" borderId="32" xfId="0" applyNumberFormat="1" applyFont="1" applyBorder="1" applyAlignment="1">
      <alignment horizontal="center" wrapText="1"/>
    </xf>
    <xf numFmtId="1" fontId="13" fillId="0" borderId="33" xfId="0" applyNumberFormat="1" applyFont="1" applyBorder="1" applyAlignment="1">
      <alignment horizontal="center" wrapText="1"/>
    </xf>
    <xf numFmtId="2" fontId="7" fillId="0" borderId="4" xfId="0" applyNumberFormat="1" applyFont="1" applyBorder="1" applyAlignment="1">
      <alignment horizontal="center" wrapText="1"/>
    </xf>
    <xf numFmtId="2" fontId="7" fillId="0" borderId="3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/>
    </xf>
    <xf numFmtId="0" fontId="7" fillId="0" borderId="4" xfId="0" applyFont="1" applyBorder="1" applyAlignment="1">
      <alignment horizontal="center" wrapText="1"/>
    </xf>
    <xf numFmtId="0" fontId="7" fillId="0" borderId="33" xfId="0" applyFont="1" applyBorder="1" applyAlignment="1">
      <alignment wrapText="1"/>
    </xf>
    <xf numFmtId="0" fontId="7" fillId="0" borderId="33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1" fontId="7" fillId="0" borderId="29" xfId="0" applyNumberFormat="1" applyFont="1" applyBorder="1" applyAlignment="1">
      <alignment horizontal="center" wrapText="1"/>
    </xf>
    <xf numFmtId="2" fontId="7" fillId="0" borderId="3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left" wrapText="1"/>
    </xf>
    <xf numFmtId="0" fontId="8" fillId="0" borderId="3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1" fontId="7" fillId="0" borderId="35" xfId="0" applyNumberFormat="1" applyFont="1" applyBorder="1" applyAlignment="1">
      <alignment horizontal="center" wrapText="1"/>
    </xf>
    <xf numFmtId="2" fontId="8" fillId="0" borderId="5" xfId="0" applyNumberFormat="1" applyFont="1" applyFill="1" applyBorder="1" applyAlignment="1">
      <alignment horizontal="center" wrapText="1"/>
    </xf>
    <xf numFmtId="2" fontId="7" fillId="0" borderId="35" xfId="0" applyNumberFormat="1" applyFont="1" applyBorder="1" applyAlignment="1">
      <alignment horizontal="center" wrapText="1"/>
    </xf>
    <xf numFmtId="2" fontId="8" fillId="0" borderId="36" xfId="0" applyNumberFormat="1" applyFont="1" applyFill="1" applyBorder="1" applyAlignment="1">
      <alignment horizontal="center" wrapText="1"/>
    </xf>
    <xf numFmtId="2" fontId="8" fillId="0" borderId="5" xfId="0" applyNumberFormat="1" applyFont="1" applyFill="1" applyBorder="1" applyAlignment="1">
      <alignment horizontal="right" wrapText="1"/>
    </xf>
    <xf numFmtId="2" fontId="7" fillId="0" borderId="35" xfId="0" applyNumberFormat="1" applyFont="1" applyBorder="1" applyAlignment="1">
      <alignment/>
    </xf>
    <xf numFmtId="2" fontId="8" fillId="0" borderId="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37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39" xfId="0" applyFont="1" applyBorder="1" applyAlignment="1">
      <alignment horizontal="center"/>
    </xf>
    <xf numFmtId="0" fontId="7" fillId="0" borderId="3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left"/>
    </xf>
    <xf numFmtId="0" fontId="7" fillId="0" borderId="29" xfId="0" applyFont="1" applyBorder="1" applyAlignment="1">
      <alignment/>
    </xf>
    <xf numFmtId="2" fontId="13" fillId="0" borderId="28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22" xfId="0" applyFont="1" applyBorder="1" applyAlignment="1">
      <alignment/>
    </xf>
    <xf numFmtId="2" fontId="13" fillId="0" borderId="43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46" xfId="0" applyFont="1" applyBorder="1" applyAlignment="1">
      <alignment horizontal="center"/>
    </xf>
    <xf numFmtId="2" fontId="8" fillId="0" borderId="2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38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2" fontId="13" fillId="0" borderId="4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7" fillId="0" borderId="45" xfId="0" applyFont="1" applyBorder="1" applyAlignment="1">
      <alignment horizontal="left"/>
    </xf>
    <xf numFmtId="0" fontId="7" fillId="0" borderId="44" xfId="0" applyFont="1" applyBorder="1" applyAlignment="1">
      <alignment/>
    </xf>
    <xf numFmtId="3" fontId="10" fillId="0" borderId="1" xfId="0" applyNumberFormat="1" applyFont="1" applyBorder="1" applyAlignment="1">
      <alignment horizontal="center" wrapText="1"/>
    </xf>
    <xf numFmtId="3" fontId="10" fillId="0" borderId="47" xfId="0" applyNumberFormat="1" applyFont="1" applyBorder="1" applyAlignment="1">
      <alignment horizontal="center" wrapText="1"/>
    </xf>
    <xf numFmtId="3" fontId="10" fillId="0" borderId="3" xfId="0" applyNumberFormat="1" applyFont="1" applyBorder="1" applyAlignment="1">
      <alignment horizontal="center" wrapText="1"/>
    </xf>
    <xf numFmtId="3" fontId="10" fillId="0" borderId="48" xfId="0" applyNumberFormat="1" applyFont="1" applyBorder="1" applyAlignment="1">
      <alignment horizontal="center" wrapText="1"/>
    </xf>
    <xf numFmtId="167" fontId="10" fillId="0" borderId="18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48" xfId="0" applyNumberFormat="1" applyFont="1" applyBorder="1" applyAlignment="1">
      <alignment horizontal="center" wrapText="1"/>
    </xf>
    <xf numFmtId="167" fontId="0" fillId="0" borderId="18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49" xfId="0" applyNumberFormat="1" applyFont="1" applyBorder="1" applyAlignment="1">
      <alignment horizontal="center" wrapText="1"/>
    </xf>
    <xf numFmtId="167" fontId="0" fillId="0" borderId="33" xfId="0" applyNumberFormat="1" applyFont="1" applyBorder="1" applyAlignment="1">
      <alignment horizontal="center" wrapText="1"/>
    </xf>
    <xf numFmtId="167" fontId="0" fillId="0" borderId="5" xfId="0" applyNumberFormat="1" applyFont="1" applyBorder="1" applyAlignment="1">
      <alignment horizontal="center" wrapText="1"/>
    </xf>
    <xf numFmtId="167" fontId="0" fillId="0" borderId="50" xfId="0" applyNumberFormat="1" applyFont="1" applyBorder="1" applyAlignment="1">
      <alignment horizontal="center" wrapText="1"/>
    </xf>
    <xf numFmtId="167" fontId="6" fillId="0" borderId="35" xfId="0" applyNumberFormat="1" applyFont="1" applyBorder="1" applyAlignment="1">
      <alignment horizontal="center" wrapText="1"/>
    </xf>
    <xf numFmtId="167" fontId="6" fillId="0" borderId="20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167" fontId="8" fillId="0" borderId="51" xfId="0" applyNumberFormat="1" applyFont="1" applyBorder="1" applyAlignment="1">
      <alignment horizontal="center" vertical="center" wrapText="1"/>
    </xf>
    <xf numFmtId="167" fontId="8" fillId="0" borderId="52" xfId="0" applyNumberFormat="1" applyFont="1" applyBorder="1" applyAlignment="1">
      <alignment horizontal="center" vertical="center" wrapText="1"/>
    </xf>
    <xf numFmtId="167" fontId="8" fillId="0" borderId="53" xfId="0" applyNumberFormat="1" applyFont="1" applyBorder="1" applyAlignment="1">
      <alignment horizontal="center" vertical="center" wrapText="1"/>
    </xf>
    <xf numFmtId="167" fontId="8" fillId="0" borderId="54" xfId="0" applyNumberFormat="1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wrapText="1"/>
    </xf>
    <xf numFmtId="3" fontId="13" fillId="0" borderId="60" xfId="0" applyNumberFormat="1" applyFont="1" applyBorder="1" applyAlignment="1">
      <alignment horizontal="center" vertical="center" wrapText="1"/>
    </xf>
    <xf numFmtId="3" fontId="13" fillId="0" borderId="61" xfId="0" applyNumberFormat="1" applyFont="1" applyBorder="1" applyAlignment="1">
      <alignment horizontal="center" vertical="center" wrapText="1"/>
    </xf>
    <xf numFmtId="3" fontId="13" fillId="0" borderId="62" xfId="0" applyNumberFormat="1" applyFont="1" applyBorder="1" applyAlignment="1">
      <alignment horizontal="center" vertical="center" wrapText="1"/>
    </xf>
    <xf numFmtId="3" fontId="13" fillId="0" borderId="63" xfId="0" applyNumberFormat="1" applyFont="1" applyBorder="1" applyAlignment="1">
      <alignment horizontal="center" vertical="center" wrapText="1"/>
    </xf>
    <xf numFmtId="167" fontId="8" fillId="0" borderId="64" xfId="0" applyNumberFormat="1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wrapText="1"/>
    </xf>
    <xf numFmtId="3" fontId="13" fillId="0" borderId="66" xfId="0" applyNumberFormat="1" applyFont="1" applyBorder="1" applyAlignment="1">
      <alignment horizontal="center" vertical="center" wrapText="1"/>
    </xf>
    <xf numFmtId="3" fontId="13" fillId="0" borderId="67" xfId="0" applyNumberFormat="1" applyFont="1" applyBorder="1" applyAlignment="1">
      <alignment horizontal="center" vertical="center" wrapText="1"/>
    </xf>
    <xf numFmtId="3" fontId="13" fillId="0" borderId="68" xfId="0" applyNumberFormat="1" applyFont="1" applyBorder="1" applyAlignment="1">
      <alignment horizontal="center" vertical="center" wrapText="1"/>
    </xf>
    <xf numFmtId="3" fontId="13" fillId="0" borderId="69" xfId="0" applyNumberFormat="1" applyFont="1" applyBorder="1" applyAlignment="1">
      <alignment horizontal="center" vertical="center" wrapText="1"/>
    </xf>
    <xf numFmtId="167" fontId="8" fillId="0" borderId="70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15" fillId="0" borderId="71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83" xfId="0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wrapText="1"/>
    </xf>
    <xf numFmtId="0" fontId="6" fillId="0" borderId="55" xfId="0" applyFont="1" applyFill="1" applyBorder="1" applyAlignment="1">
      <alignment horizontal="center" vertical="center" wrapText="1"/>
    </xf>
    <xf numFmtId="0" fontId="0" fillId="0" borderId="85" xfId="0" applyBorder="1" applyAlignment="1">
      <alignment horizontal="center" wrapText="1"/>
    </xf>
    <xf numFmtId="0" fontId="0" fillId="0" borderId="84" xfId="0" applyBorder="1" applyAlignment="1">
      <alignment wrapText="1"/>
    </xf>
    <xf numFmtId="0" fontId="0" fillId="0" borderId="85" xfId="0" applyBorder="1" applyAlignment="1">
      <alignment wrapText="1"/>
    </xf>
    <xf numFmtId="167" fontId="0" fillId="0" borderId="86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86" xfId="0" applyFont="1" applyBorder="1" applyAlignment="1">
      <alignment horizontal="center"/>
    </xf>
    <xf numFmtId="167" fontId="0" fillId="0" borderId="87" xfId="0" applyNumberFormat="1" applyFont="1" applyBorder="1" applyAlignment="1">
      <alignment horizontal="center" wrapText="1"/>
    </xf>
    <xf numFmtId="167" fontId="0" fillId="0" borderId="20" xfId="0" applyNumberFormat="1" applyFont="1" applyBorder="1" applyAlignment="1">
      <alignment horizontal="center" wrapText="1"/>
    </xf>
    <xf numFmtId="0" fontId="0" fillId="0" borderId="88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7" fontId="7" fillId="0" borderId="90" xfId="0" applyNumberFormat="1" applyFont="1" applyBorder="1" applyAlignment="1">
      <alignment horizontal="center" vertical="center" wrapText="1"/>
    </xf>
    <xf numFmtId="167" fontId="7" fillId="0" borderId="18" xfId="0" applyNumberFormat="1" applyFont="1" applyBorder="1" applyAlignment="1">
      <alignment horizontal="center" vertical="center" wrapText="1"/>
    </xf>
    <xf numFmtId="167" fontId="7" fillId="0" borderId="9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9" fillId="0" borderId="79" xfId="0" applyFont="1" applyBorder="1" applyAlignment="1">
      <alignment/>
    </xf>
    <xf numFmtId="0" fontId="9" fillId="0" borderId="58" xfId="0" applyFont="1" applyBorder="1" applyAlignment="1">
      <alignment/>
    </xf>
    <xf numFmtId="0" fontId="6" fillId="0" borderId="93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7" fillId="0" borderId="9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96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B1">
      <selection activeCell="A6" sqref="A6"/>
    </sheetView>
  </sheetViews>
  <sheetFormatPr defaultColWidth="9.33203125" defaultRowHeight="12.75"/>
  <cols>
    <col min="1" max="1" width="44" style="1" customWidth="1"/>
    <col min="2" max="2" width="11.66015625" style="1" customWidth="1"/>
    <col min="3" max="3" width="11.5" style="1" customWidth="1"/>
    <col min="4" max="11" width="10.83203125" style="1" customWidth="1"/>
    <col min="12" max="16384" width="8.83203125" style="1" customWidth="1"/>
  </cols>
  <sheetData>
    <row r="1" spans="1:11" ht="49.5" customHeight="1" thickBot="1">
      <c r="A1" s="211" t="s">
        <v>91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8.75" customHeight="1">
      <c r="A2" s="215" t="s">
        <v>52</v>
      </c>
      <c r="B2" s="213" t="s">
        <v>2</v>
      </c>
      <c r="C2" s="214"/>
      <c r="D2" s="213" t="s">
        <v>3</v>
      </c>
      <c r="E2" s="214"/>
      <c r="F2" s="213" t="s">
        <v>6</v>
      </c>
      <c r="G2" s="214"/>
      <c r="H2" s="213" t="s">
        <v>5</v>
      </c>
      <c r="I2" s="214"/>
      <c r="J2" s="213" t="s">
        <v>4</v>
      </c>
      <c r="K2" s="214"/>
    </row>
    <row r="3" spans="1:11" ht="18" customHeight="1" thickBot="1">
      <c r="A3" s="216"/>
      <c r="B3" s="187" t="s">
        <v>0</v>
      </c>
      <c r="C3" s="188" t="s">
        <v>1</v>
      </c>
      <c r="D3" s="187" t="s">
        <v>0</v>
      </c>
      <c r="E3" s="188" t="s">
        <v>1</v>
      </c>
      <c r="F3" s="187" t="s">
        <v>0</v>
      </c>
      <c r="G3" s="188" t="s">
        <v>1</v>
      </c>
      <c r="H3" s="187" t="s">
        <v>0</v>
      </c>
      <c r="I3" s="188" t="s">
        <v>1</v>
      </c>
      <c r="J3" s="175" t="s">
        <v>0</v>
      </c>
      <c r="K3" s="176" t="s">
        <v>1</v>
      </c>
    </row>
    <row r="4" spans="1:11" ht="39" customHeight="1">
      <c r="A4" s="194" t="s">
        <v>40</v>
      </c>
      <c r="B4" s="177">
        <v>0</v>
      </c>
      <c r="C4" s="189">
        <v>0</v>
      </c>
      <c r="D4" s="177">
        <v>0</v>
      </c>
      <c r="E4" s="178">
        <v>0</v>
      </c>
      <c r="F4" s="177">
        <v>0</v>
      </c>
      <c r="G4" s="178">
        <v>0</v>
      </c>
      <c r="H4" s="177">
        <v>0</v>
      </c>
      <c r="I4" s="178">
        <v>0</v>
      </c>
      <c r="J4" s="177">
        <v>0</v>
      </c>
      <c r="K4" s="178">
        <v>0</v>
      </c>
    </row>
    <row r="5" spans="1:11" s="5" customFormat="1" ht="39" customHeight="1">
      <c r="A5" s="194" t="s">
        <v>44</v>
      </c>
      <c r="B5" s="179">
        <v>0</v>
      </c>
      <c r="C5" s="190">
        <v>0</v>
      </c>
      <c r="D5" s="179">
        <v>0</v>
      </c>
      <c r="E5" s="180">
        <v>0</v>
      </c>
      <c r="F5" s="179">
        <v>0</v>
      </c>
      <c r="G5" s="180">
        <v>0</v>
      </c>
      <c r="H5" s="179">
        <v>0</v>
      </c>
      <c r="I5" s="180">
        <v>0</v>
      </c>
      <c r="J5" s="179">
        <v>0</v>
      </c>
      <c r="K5" s="180">
        <v>0</v>
      </c>
    </row>
    <row r="6" spans="1:11" s="5" customFormat="1" ht="39" customHeight="1">
      <c r="A6" s="194" t="s">
        <v>42</v>
      </c>
      <c r="B6" s="181">
        <v>0</v>
      </c>
      <c r="C6" s="191">
        <v>0</v>
      </c>
      <c r="D6" s="181">
        <v>0</v>
      </c>
      <c r="E6" s="182">
        <v>0</v>
      </c>
      <c r="F6" s="181">
        <v>0</v>
      </c>
      <c r="G6" s="182">
        <v>0</v>
      </c>
      <c r="H6" s="181">
        <v>0</v>
      </c>
      <c r="I6" s="182">
        <v>0</v>
      </c>
      <c r="J6" s="181">
        <v>0</v>
      </c>
      <c r="K6" s="182">
        <v>0</v>
      </c>
    </row>
    <row r="7" spans="1:11" s="5" customFormat="1" ht="39" customHeight="1">
      <c r="A7" s="194" t="s">
        <v>99</v>
      </c>
      <c r="B7" s="181">
        <v>0</v>
      </c>
      <c r="C7" s="191">
        <v>0</v>
      </c>
      <c r="D7" s="181">
        <v>0</v>
      </c>
      <c r="E7" s="182">
        <v>0</v>
      </c>
      <c r="F7" s="181">
        <v>0</v>
      </c>
      <c r="G7" s="182">
        <v>0</v>
      </c>
      <c r="H7" s="181">
        <v>0</v>
      </c>
      <c r="I7" s="182">
        <v>0</v>
      </c>
      <c r="J7" s="181">
        <v>0</v>
      </c>
      <c r="K7" s="182">
        <v>0</v>
      </c>
    </row>
    <row r="8" spans="1:11" s="5" customFormat="1" ht="39" customHeight="1">
      <c r="A8" s="194" t="s">
        <v>43</v>
      </c>
      <c r="B8" s="181">
        <v>0</v>
      </c>
      <c r="C8" s="191">
        <v>0</v>
      </c>
      <c r="D8" s="181">
        <v>0</v>
      </c>
      <c r="E8" s="182">
        <v>0</v>
      </c>
      <c r="F8" s="181">
        <v>0</v>
      </c>
      <c r="G8" s="182">
        <v>0</v>
      </c>
      <c r="H8" s="181">
        <v>0</v>
      </c>
      <c r="I8" s="182">
        <v>0</v>
      </c>
      <c r="J8" s="181">
        <v>0</v>
      </c>
      <c r="K8" s="182">
        <v>0</v>
      </c>
    </row>
    <row r="9" spans="1:11" s="5" customFormat="1" ht="39" customHeight="1" thickBot="1">
      <c r="A9" s="195" t="s">
        <v>45</v>
      </c>
      <c r="B9" s="183">
        <v>0</v>
      </c>
      <c r="C9" s="192">
        <v>0</v>
      </c>
      <c r="D9" s="183">
        <v>0</v>
      </c>
      <c r="E9" s="184">
        <v>0</v>
      </c>
      <c r="F9" s="183">
        <v>0</v>
      </c>
      <c r="G9" s="184">
        <v>0</v>
      </c>
      <c r="H9" s="183">
        <v>0</v>
      </c>
      <c r="I9" s="184">
        <v>0</v>
      </c>
      <c r="J9" s="183">
        <v>0</v>
      </c>
      <c r="K9" s="184">
        <v>0</v>
      </c>
    </row>
    <row r="10" spans="1:11" s="5" customFormat="1" ht="19.5" customHeight="1" thickBot="1" thickTop="1">
      <c r="A10" s="196" t="s">
        <v>101</v>
      </c>
      <c r="B10" s="185">
        <f aca="true" t="shared" si="0" ref="B10:K10">SUM(B4:B9)</f>
        <v>0</v>
      </c>
      <c r="C10" s="193">
        <f t="shared" si="0"/>
        <v>0</v>
      </c>
      <c r="D10" s="185">
        <f t="shared" si="0"/>
        <v>0</v>
      </c>
      <c r="E10" s="186">
        <f t="shared" si="0"/>
        <v>0</v>
      </c>
      <c r="F10" s="185">
        <f t="shared" si="0"/>
        <v>0</v>
      </c>
      <c r="G10" s="186">
        <f t="shared" si="0"/>
        <v>0</v>
      </c>
      <c r="H10" s="185">
        <f t="shared" si="0"/>
        <v>0</v>
      </c>
      <c r="I10" s="186">
        <f t="shared" si="0"/>
        <v>0</v>
      </c>
      <c r="J10" s="185">
        <f t="shared" si="0"/>
        <v>0</v>
      </c>
      <c r="K10" s="186">
        <f t="shared" si="0"/>
        <v>0</v>
      </c>
    </row>
    <row r="11" spans="1:11" ht="12.75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2" t="s">
        <v>95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2" t="s">
        <v>41</v>
      </c>
      <c r="B13" s="2"/>
      <c r="C13" s="2"/>
      <c r="D13" s="2"/>
      <c r="E13" s="2"/>
      <c r="F13" s="2"/>
      <c r="G13" s="2"/>
      <c r="H13" s="2"/>
      <c r="I13" s="2"/>
      <c r="J13" s="2"/>
      <c r="K13" s="4"/>
    </row>
    <row r="14" spans="1:11" ht="12.75">
      <c r="A14" s="2" t="s">
        <v>46</v>
      </c>
      <c r="B14" s="2"/>
      <c r="C14" s="2"/>
      <c r="D14" s="2"/>
      <c r="E14" s="2"/>
      <c r="F14" s="2"/>
      <c r="G14" s="2"/>
      <c r="H14" s="2"/>
      <c r="I14" s="2"/>
      <c r="J14" s="2"/>
      <c r="K14" s="4"/>
    </row>
    <row r="15" spans="1:11" ht="12.75">
      <c r="A15" s="4"/>
      <c r="B15" s="2"/>
      <c r="C15" s="2"/>
      <c r="D15" s="2"/>
      <c r="E15" s="2"/>
      <c r="F15" s="2"/>
      <c r="G15" s="2"/>
      <c r="H15" s="2"/>
      <c r="I15" s="2"/>
      <c r="J15" s="2"/>
      <c r="K15" s="4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11" ht="12.75"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mergeCells count="7">
    <mergeCell ref="A1:K1"/>
    <mergeCell ref="J2:K2"/>
    <mergeCell ref="H2:I2"/>
    <mergeCell ref="F2:G2"/>
    <mergeCell ref="D2:E2"/>
    <mergeCell ref="B2:C2"/>
    <mergeCell ref="A2:A3"/>
  </mergeCells>
  <printOptions/>
  <pageMargins left="0.75" right="0.75" top="0.75" bottom="1" header="0.5" footer="0.5"/>
  <pageSetup horizontalDpi="600" verticalDpi="600" orientation="landscape" scale="88" r:id="rId1"/>
  <headerFooter alignWithMargins="0">
    <oddFooter>&amp;LWorksheet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60" workbookViewId="0" topLeftCell="A1">
      <selection activeCell="I5" sqref="I5"/>
    </sheetView>
  </sheetViews>
  <sheetFormatPr defaultColWidth="9.33203125" defaultRowHeight="12.75"/>
  <cols>
    <col min="1" max="1" width="42.83203125" style="0" customWidth="1"/>
    <col min="2" max="3" width="11" style="0" customWidth="1"/>
    <col min="4" max="5" width="11.5" style="0" customWidth="1"/>
    <col min="6" max="7" width="12" style="0" customWidth="1"/>
    <col min="8" max="10" width="11.33203125" style="0" customWidth="1"/>
    <col min="11" max="11" width="11.83203125" style="0" customWidth="1"/>
  </cols>
  <sheetData>
    <row r="1" spans="1:11" ht="48.75" customHeight="1" thickBo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>
      <c r="A2" s="215" t="s">
        <v>52</v>
      </c>
      <c r="B2" s="213" t="s">
        <v>2</v>
      </c>
      <c r="C2" s="217"/>
      <c r="D2" s="213" t="s">
        <v>3</v>
      </c>
      <c r="E2" s="217"/>
      <c r="F2" s="213" t="s">
        <v>6</v>
      </c>
      <c r="G2" s="217"/>
      <c r="H2" s="213" t="s">
        <v>5</v>
      </c>
      <c r="I2" s="217"/>
      <c r="J2" s="213" t="s">
        <v>4</v>
      </c>
      <c r="K2" s="217"/>
    </row>
    <row r="3" spans="1:11" ht="18.75" customHeight="1" thickBot="1">
      <c r="A3" s="218"/>
      <c r="B3" s="201" t="s">
        <v>0</v>
      </c>
      <c r="C3" s="202" t="s">
        <v>1</v>
      </c>
      <c r="D3" s="201" t="s">
        <v>0</v>
      </c>
      <c r="E3" s="202" t="s">
        <v>1</v>
      </c>
      <c r="F3" s="201" t="s">
        <v>0</v>
      </c>
      <c r="G3" s="202" t="s">
        <v>1</v>
      </c>
      <c r="H3" s="201" t="s">
        <v>0</v>
      </c>
      <c r="I3" s="202" t="s">
        <v>1</v>
      </c>
      <c r="J3" s="203" t="s">
        <v>0</v>
      </c>
      <c r="K3" s="204" t="s">
        <v>1</v>
      </c>
    </row>
    <row r="4" spans="1:11" ht="39" customHeight="1">
      <c r="A4" s="197" t="s">
        <v>80</v>
      </c>
      <c r="B4" s="177">
        <v>10.67</v>
      </c>
      <c r="C4" s="189">
        <v>6</v>
      </c>
      <c r="D4" s="177">
        <v>13.67</v>
      </c>
      <c r="E4" s="178">
        <v>7.69</v>
      </c>
      <c r="F4" s="177">
        <v>33.85</v>
      </c>
      <c r="G4" s="178">
        <v>19.04</v>
      </c>
      <c r="H4" s="177">
        <v>46.85</v>
      </c>
      <c r="I4" s="178">
        <v>26.35</v>
      </c>
      <c r="J4" s="177">
        <v>66.03</v>
      </c>
      <c r="K4" s="178">
        <v>37.14</v>
      </c>
    </row>
    <row r="5" spans="1:11" ht="39" customHeight="1">
      <c r="A5" s="198" t="s">
        <v>86</v>
      </c>
      <c r="B5" s="179">
        <v>0</v>
      </c>
      <c r="C5" s="180">
        <v>0</v>
      </c>
      <c r="D5" s="179">
        <v>0</v>
      </c>
      <c r="E5" s="180">
        <v>0</v>
      </c>
      <c r="F5" s="179">
        <v>0</v>
      </c>
      <c r="G5" s="180">
        <v>0</v>
      </c>
      <c r="H5" s="179">
        <v>0</v>
      </c>
      <c r="I5" s="180">
        <v>0</v>
      </c>
      <c r="J5" s="179">
        <v>0</v>
      </c>
      <c r="K5" s="180">
        <v>0</v>
      </c>
    </row>
    <row r="6" spans="1:11" ht="39" customHeight="1">
      <c r="A6" s="198" t="s">
        <v>90</v>
      </c>
      <c r="B6" s="179">
        <v>1</v>
      </c>
      <c r="C6" s="180">
        <v>0.56</v>
      </c>
      <c r="D6" s="179">
        <v>2</v>
      </c>
      <c r="E6" s="180">
        <v>1.13</v>
      </c>
      <c r="F6" s="179">
        <v>3</v>
      </c>
      <c r="G6" s="180">
        <v>1.69</v>
      </c>
      <c r="H6" s="179">
        <v>3</v>
      </c>
      <c r="I6" s="180">
        <v>1.69</v>
      </c>
      <c r="J6" s="179">
        <v>4</v>
      </c>
      <c r="K6" s="180">
        <v>2.25</v>
      </c>
    </row>
    <row r="7" spans="1:11" ht="39" customHeight="1">
      <c r="A7" s="198" t="s">
        <v>81</v>
      </c>
      <c r="B7" s="179">
        <v>1</v>
      </c>
      <c r="C7" s="180">
        <v>0.56</v>
      </c>
      <c r="D7" s="179">
        <v>2</v>
      </c>
      <c r="E7" s="180">
        <v>1.13</v>
      </c>
      <c r="F7" s="179">
        <v>2</v>
      </c>
      <c r="G7" s="180">
        <v>1.13</v>
      </c>
      <c r="H7" s="179">
        <v>2</v>
      </c>
      <c r="I7" s="180">
        <v>1.13</v>
      </c>
      <c r="J7" s="179">
        <v>3</v>
      </c>
      <c r="K7" s="180">
        <v>1.69</v>
      </c>
    </row>
    <row r="8" spans="1:11" ht="39" customHeight="1">
      <c r="A8" s="198" t="s">
        <v>82</v>
      </c>
      <c r="B8" s="179">
        <v>0</v>
      </c>
      <c r="C8" s="180">
        <v>0</v>
      </c>
      <c r="D8" s="179">
        <v>0</v>
      </c>
      <c r="E8" s="180">
        <v>0</v>
      </c>
      <c r="F8" s="179">
        <v>1</v>
      </c>
      <c r="G8" s="180">
        <v>0.56</v>
      </c>
      <c r="H8" s="179">
        <v>1</v>
      </c>
      <c r="I8" s="180">
        <v>0.56</v>
      </c>
      <c r="J8" s="179">
        <v>1</v>
      </c>
      <c r="K8" s="180">
        <v>0.56</v>
      </c>
    </row>
    <row r="9" spans="1:11" ht="39" customHeight="1">
      <c r="A9" s="198" t="s">
        <v>85</v>
      </c>
      <c r="B9" s="179">
        <v>0</v>
      </c>
      <c r="C9" s="180">
        <v>0</v>
      </c>
      <c r="D9" s="179">
        <v>0</v>
      </c>
      <c r="E9" s="180">
        <v>0</v>
      </c>
      <c r="F9" s="179">
        <v>0</v>
      </c>
      <c r="G9" s="180">
        <v>0</v>
      </c>
      <c r="H9" s="179">
        <v>0</v>
      </c>
      <c r="I9" s="180">
        <v>0</v>
      </c>
      <c r="J9" s="179">
        <v>0</v>
      </c>
      <c r="K9" s="180">
        <v>0</v>
      </c>
    </row>
    <row r="10" spans="1:11" ht="39" customHeight="1">
      <c r="A10" s="198" t="s">
        <v>84</v>
      </c>
      <c r="B10" s="179">
        <v>3</v>
      </c>
      <c r="C10" s="180">
        <v>1.69</v>
      </c>
      <c r="D10" s="179">
        <v>4</v>
      </c>
      <c r="E10" s="180">
        <v>2.25</v>
      </c>
      <c r="F10" s="179">
        <v>5</v>
      </c>
      <c r="G10" s="180">
        <v>2.81</v>
      </c>
      <c r="H10" s="179">
        <v>7</v>
      </c>
      <c r="I10" s="180">
        <v>3.94</v>
      </c>
      <c r="J10" s="179">
        <v>7</v>
      </c>
      <c r="K10" s="180">
        <v>3.94</v>
      </c>
    </row>
    <row r="11" spans="1:11" ht="39" customHeight="1">
      <c r="A11" s="198" t="s">
        <v>83</v>
      </c>
      <c r="B11" s="179">
        <v>0</v>
      </c>
      <c r="C11" s="180">
        <v>0</v>
      </c>
      <c r="D11" s="179">
        <v>0</v>
      </c>
      <c r="E11" s="180">
        <v>0</v>
      </c>
      <c r="F11" s="179">
        <v>0</v>
      </c>
      <c r="G11" s="180">
        <v>0</v>
      </c>
      <c r="H11" s="179">
        <v>0</v>
      </c>
      <c r="I11" s="180">
        <v>0</v>
      </c>
      <c r="J11" s="179">
        <v>0</v>
      </c>
      <c r="K11" s="180">
        <v>0</v>
      </c>
    </row>
    <row r="12" spans="1:11" ht="39" customHeight="1">
      <c r="A12" s="199" t="s">
        <v>45</v>
      </c>
      <c r="B12" s="179">
        <v>0</v>
      </c>
      <c r="C12" s="180">
        <v>0</v>
      </c>
      <c r="D12" s="179">
        <v>0</v>
      </c>
      <c r="E12" s="180">
        <v>0</v>
      </c>
      <c r="F12" s="179">
        <v>0</v>
      </c>
      <c r="G12" s="180">
        <v>0</v>
      </c>
      <c r="H12" s="207">
        <v>0</v>
      </c>
      <c r="I12" s="208">
        <v>0</v>
      </c>
      <c r="J12" s="207">
        <v>0</v>
      </c>
      <c r="K12" s="208">
        <v>0</v>
      </c>
    </row>
    <row r="13" spans="1:11" ht="13.5" thickBot="1">
      <c r="A13" s="200" t="s">
        <v>51</v>
      </c>
      <c r="B13" s="205">
        <f>SUM(B4:B12)</f>
        <v>15.67</v>
      </c>
      <c r="C13" s="206">
        <f>SUM(C4:C12)</f>
        <v>8.81</v>
      </c>
      <c r="D13" s="205">
        <f>SUM(D4:D12)</f>
        <v>21.67</v>
      </c>
      <c r="E13" s="206">
        <f>SUM(E4:E12)</f>
        <v>12.2</v>
      </c>
      <c r="F13" s="205">
        <f>SUM(F4:F12)</f>
        <v>44.85</v>
      </c>
      <c r="G13" s="206">
        <v>25.23</v>
      </c>
      <c r="H13" s="205">
        <v>59.85</v>
      </c>
      <c r="I13" s="206">
        <f>SUM(I4:I12)</f>
        <v>33.67</v>
      </c>
      <c r="J13" s="205">
        <f>SUM(J4:J12)</f>
        <v>81.03</v>
      </c>
      <c r="K13" s="206">
        <f>SUM(K4:K12)</f>
        <v>45.58</v>
      </c>
    </row>
    <row r="14" spans="2:11" ht="12.75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4" t="s">
        <v>89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172" t="s">
        <v>88</v>
      </c>
      <c r="B16" s="2"/>
      <c r="C16" s="2"/>
      <c r="D16" s="2"/>
      <c r="E16" s="2"/>
      <c r="F16" s="2"/>
      <c r="G16" s="2"/>
      <c r="H16" s="2"/>
      <c r="I16" s="2"/>
      <c r="J16" s="2"/>
      <c r="K16" s="4"/>
    </row>
    <row r="17" spans="1:11" ht="12.75">
      <c r="A17" s="172" t="s">
        <v>87</v>
      </c>
      <c r="B17" s="2"/>
      <c r="C17" s="2"/>
      <c r="D17" s="2"/>
      <c r="E17" s="2"/>
      <c r="F17" s="2"/>
      <c r="G17" s="2"/>
      <c r="H17" s="2"/>
      <c r="I17" s="2"/>
      <c r="J17" s="2"/>
      <c r="K17" s="4"/>
    </row>
    <row r="18" spans="1:11" ht="12.75">
      <c r="A18" s="4"/>
      <c r="B18" s="2"/>
      <c r="C18" s="2"/>
      <c r="D18" s="2"/>
      <c r="E18" s="2"/>
      <c r="F18" s="2"/>
      <c r="G18" s="2"/>
      <c r="H18" s="2"/>
      <c r="I18" s="2"/>
      <c r="J18" s="2"/>
      <c r="K18" s="4"/>
    </row>
  </sheetData>
  <mergeCells count="7">
    <mergeCell ref="A1:K1"/>
    <mergeCell ref="J2:K2"/>
    <mergeCell ref="H2:I2"/>
    <mergeCell ref="F2:G2"/>
    <mergeCell ref="D2:E2"/>
    <mergeCell ref="B2:C2"/>
    <mergeCell ref="A2:A3"/>
  </mergeCells>
  <printOptions/>
  <pageMargins left="0.75" right="0.75" top="1" bottom="1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="60" workbookViewId="0" topLeftCell="A2">
      <selection activeCell="A8" sqref="A8"/>
    </sheetView>
  </sheetViews>
  <sheetFormatPr defaultColWidth="9.33203125" defaultRowHeight="12.75"/>
  <cols>
    <col min="1" max="1" width="14.66015625" style="4" customWidth="1"/>
    <col min="2" max="12" width="10.16015625" style="4" customWidth="1"/>
    <col min="13" max="16384" width="9.33203125" style="4" customWidth="1"/>
  </cols>
  <sheetData>
    <row r="1" spans="1:12" ht="32.25" customHeight="1" thickBot="1">
      <c r="A1" s="234" t="s">
        <v>97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13.5" customHeight="1" thickBot="1">
      <c r="A2" s="236" t="s">
        <v>75</v>
      </c>
      <c r="B2" s="239" t="s">
        <v>2</v>
      </c>
      <c r="C2" s="239"/>
      <c r="D2" s="239"/>
      <c r="E2" s="239"/>
      <c r="F2" s="239"/>
      <c r="G2" s="240"/>
      <c r="H2" s="239" t="s">
        <v>48</v>
      </c>
      <c r="I2" s="239"/>
      <c r="J2" s="239"/>
      <c r="K2" s="239"/>
      <c r="L2" s="240"/>
    </row>
    <row r="3" spans="1:12" s="3" customFormat="1" ht="12.75" customHeight="1">
      <c r="A3" s="237"/>
      <c r="B3" s="241" t="s">
        <v>59</v>
      </c>
      <c r="C3" s="241"/>
      <c r="D3" s="241"/>
      <c r="E3" s="241"/>
      <c r="F3" s="242"/>
      <c r="G3" s="243" t="s">
        <v>63</v>
      </c>
      <c r="H3" s="241" t="s">
        <v>59</v>
      </c>
      <c r="I3" s="241"/>
      <c r="J3" s="241"/>
      <c r="K3" s="242"/>
      <c r="L3" s="245" t="s">
        <v>63</v>
      </c>
    </row>
    <row r="4" spans="1:12" s="3" customFormat="1" ht="53.25" customHeight="1" thickBot="1">
      <c r="A4" s="238"/>
      <c r="B4" s="159" t="s">
        <v>74</v>
      </c>
      <c r="C4" s="165" t="s">
        <v>73</v>
      </c>
      <c r="D4" s="165" t="s">
        <v>72</v>
      </c>
      <c r="E4" s="171" t="s">
        <v>58</v>
      </c>
      <c r="F4" s="23" t="s">
        <v>129</v>
      </c>
      <c r="G4" s="244"/>
      <c r="H4" s="159" t="s">
        <v>64</v>
      </c>
      <c r="I4" s="165" t="s">
        <v>60</v>
      </c>
      <c r="J4" s="171" t="s">
        <v>61</v>
      </c>
      <c r="K4" s="41" t="s">
        <v>129</v>
      </c>
      <c r="L4" s="246"/>
    </row>
    <row r="5" spans="1:12" ht="30" customHeight="1">
      <c r="A5" s="155" t="s">
        <v>35</v>
      </c>
      <c r="B5" s="160">
        <v>0</v>
      </c>
      <c r="C5" s="166">
        <v>76200</v>
      </c>
      <c r="D5" s="166">
        <v>0</v>
      </c>
      <c r="E5" s="32">
        <v>0</v>
      </c>
      <c r="F5" s="33">
        <v>0</v>
      </c>
      <c r="G5" s="152">
        <f aca="true" t="shared" si="0" ref="G5:G13">SUM(B5:F5)</f>
        <v>76200</v>
      </c>
      <c r="H5" s="160">
        <v>78486</v>
      </c>
      <c r="I5" s="166">
        <v>0</v>
      </c>
      <c r="J5" s="32">
        <v>0</v>
      </c>
      <c r="K5" s="33">
        <v>0</v>
      </c>
      <c r="L5" s="151">
        <v>78486</v>
      </c>
    </row>
    <row r="6" spans="1:12" ht="30" customHeight="1">
      <c r="A6" s="156" t="s">
        <v>36</v>
      </c>
      <c r="B6" s="161">
        <v>0</v>
      </c>
      <c r="C6" s="167">
        <v>0</v>
      </c>
      <c r="D6" s="167">
        <v>0</v>
      </c>
      <c r="E6" s="34">
        <v>0</v>
      </c>
      <c r="F6" s="35">
        <v>0</v>
      </c>
      <c r="G6" s="152">
        <f t="shared" si="0"/>
        <v>0</v>
      </c>
      <c r="H6" s="161">
        <v>0</v>
      </c>
      <c r="I6" s="167">
        <v>0</v>
      </c>
      <c r="J6" s="34">
        <v>0</v>
      </c>
      <c r="K6" s="35">
        <v>0</v>
      </c>
      <c r="L6" s="28">
        <f aca="true" t="shared" si="1" ref="L6:L13">SUM(H6:K6)</f>
        <v>0</v>
      </c>
    </row>
    <row r="7" spans="1:12" ht="30" customHeight="1">
      <c r="A7" s="156" t="s">
        <v>37</v>
      </c>
      <c r="B7" s="162">
        <v>0</v>
      </c>
      <c r="C7" s="168">
        <v>0</v>
      </c>
      <c r="D7" s="168">
        <v>0</v>
      </c>
      <c r="E7" s="36">
        <v>0</v>
      </c>
      <c r="F7" s="37">
        <v>0</v>
      </c>
      <c r="G7" s="152">
        <f t="shared" si="0"/>
        <v>0</v>
      </c>
      <c r="H7" s="162">
        <v>0</v>
      </c>
      <c r="I7" s="168">
        <v>0</v>
      </c>
      <c r="J7" s="36">
        <v>0</v>
      </c>
      <c r="K7" s="35">
        <v>0</v>
      </c>
      <c r="L7" s="29">
        <f t="shared" si="1"/>
        <v>0</v>
      </c>
    </row>
    <row r="8" spans="1:12" ht="30" customHeight="1">
      <c r="A8" s="156" t="s">
        <v>137</v>
      </c>
      <c r="B8" s="162">
        <v>0</v>
      </c>
      <c r="C8" s="168">
        <v>119750</v>
      </c>
      <c r="D8" s="168">
        <v>0</v>
      </c>
      <c r="E8" s="36">
        <v>0</v>
      </c>
      <c r="F8" s="37">
        <v>-39000</v>
      </c>
      <c r="G8" s="152">
        <f t="shared" si="0"/>
        <v>80750</v>
      </c>
      <c r="H8" s="162">
        <v>123195</v>
      </c>
      <c r="I8" s="168">
        <v>202135</v>
      </c>
      <c r="J8" s="36">
        <v>0</v>
      </c>
      <c r="K8" s="35">
        <v>-272500</v>
      </c>
      <c r="L8" s="29">
        <f t="shared" si="1"/>
        <v>52830</v>
      </c>
    </row>
    <row r="9" spans="1:12" ht="30" customHeight="1">
      <c r="A9" s="156" t="s">
        <v>130</v>
      </c>
      <c r="B9" s="162">
        <v>0</v>
      </c>
      <c r="C9" s="168">
        <v>2000</v>
      </c>
      <c r="D9" s="168">
        <v>0</v>
      </c>
      <c r="E9" s="36">
        <v>0</v>
      </c>
      <c r="F9" s="37">
        <v>-2000</v>
      </c>
      <c r="G9" s="152">
        <f t="shared" si="0"/>
        <v>0</v>
      </c>
      <c r="H9" s="162">
        <v>2000</v>
      </c>
      <c r="I9" s="168">
        <v>2000</v>
      </c>
      <c r="J9" s="36">
        <v>0</v>
      </c>
      <c r="K9" s="35">
        <v>-4000</v>
      </c>
      <c r="L9" s="29">
        <f t="shared" si="1"/>
        <v>0</v>
      </c>
    </row>
    <row r="10" spans="1:12" ht="27" customHeight="1">
      <c r="A10" s="156" t="s">
        <v>69</v>
      </c>
      <c r="B10" s="162">
        <v>0</v>
      </c>
      <c r="C10" s="168">
        <v>1000</v>
      </c>
      <c r="D10" s="168">
        <v>0</v>
      </c>
      <c r="E10" s="36">
        <v>0</v>
      </c>
      <c r="F10" s="37">
        <v>-1000</v>
      </c>
      <c r="G10" s="152">
        <f t="shared" si="0"/>
        <v>0</v>
      </c>
      <c r="H10" s="162">
        <v>1000</v>
      </c>
      <c r="I10" s="168">
        <v>2000</v>
      </c>
      <c r="J10" s="36">
        <v>0</v>
      </c>
      <c r="K10" s="35">
        <v>-3000</v>
      </c>
      <c r="L10" s="29">
        <f t="shared" si="1"/>
        <v>0</v>
      </c>
    </row>
    <row r="11" spans="1:12" ht="30" customHeight="1">
      <c r="A11" s="156" t="s">
        <v>127</v>
      </c>
      <c r="B11" s="162">
        <v>0</v>
      </c>
      <c r="C11" s="168">
        <v>2500</v>
      </c>
      <c r="D11" s="168">
        <v>0</v>
      </c>
      <c r="E11" s="36">
        <v>0</v>
      </c>
      <c r="F11" s="37">
        <v>0</v>
      </c>
      <c r="G11" s="152">
        <f t="shared" si="0"/>
        <v>2500</v>
      </c>
      <c r="H11" s="162">
        <v>2500</v>
      </c>
      <c r="I11" s="168">
        <v>0</v>
      </c>
      <c r="J11" s="36">
        <v>0</v>
      </c>
      <c r="K11" s="35">
        <v>0</v>
      </c>
      <c r="L11" s="29">
        <f t="shared" si="1"/>
        <v>2500</v>
      </c>
    </row>
    <row r="12" spans="1:12" ht="27.75" customHeight="1">
      <c r="A12" s="156" t="s">
        <v>38</v>
      </c>
      <c r="B12" s="162">
        <v>0</v>
      </c>
      <c r="C12" s="168">
        <v>0</v>
      </c>
      <c r="D12" s="168">
        <v>0</v>
      </c>
      <c r="E12" s="36">
        <v>0</v>
      </c>
      <c r="F12" s="37">
        <v>0</v>
      </c>
      <c r="G12" s="152">
        <f t="shared" si="0"/>
        <v>0</v>
      </c>
      <c r="H12" s="162">
        <v>0</v>
      </c>
      <c r="I12" s="168">
        <v>0</v>
      </c>
      <c r="J12" s="36">
        <v>0</v>
      </c>
      <c r="K12" s="35">
        <v>0</v>
      </c>
      <c r="L12" s="29">
        <f t="shared" si="1"/>
        <v>0</v>
      </c>
    </row>
    <row r="13" spans="1:12" ht="27.75" customHeight="1" thickBot="1">
      <c r="A13" s="157" t="s">
        <v>128</v>
      </c>
      <c r="B13" s="163">
        <v>0</v>
      </c>
      <c r="C13" s="169">
        <v>1000</v>
      </c>
      <c r="D13" s="169">
        <v>0</v>
      </c>
      <c r="E13" s="38">
        <v>0</v>
      </c>
      <c r="F13" s="39">
        <v>0</v>
      </c>
      <c r="G13" s="154">
        <f t="shared" si="0"/>
        <v>1000</v>
      </c>
      <c r="H13" s="163">
        <v>1000</v>
      </c>
      <c r="I13" s="169">
        <v>2000</v>
      </c>
      <c r="J13" s="38">
        <v>0</v>
      </c>
      <c r="K13" s="40">
        <v>0</v>
      </c>
      <c r="L13" s="30">
        <f t="shared" si="1"/>
        <v>3000</v>
      </c>
    </row>
    <row r="14" spans="1:12" ht="19.5" customHeight="1" thickBot="1" thickTop="1">
      <c r="A14" s="158" t="s">
        <v>47</v>
      </c>
      <c r="B14" s="164">
        <f aca="true" t="shared" si="2" ref="B14:L14">SUM(B5:B13)</f>
        <v>0</v>
      </c>
      <c r="C14" s="170">
        <f t="shared" si="2"/>
        <v>202450</v>
      </c>
      <c r="D14" s="170">
        <f t="shared" si="2"/>
        <v>0</v>
      </c>
      <c r="E14" s="25">
        <f t="shared" si="2"/>
        <v>0</v>
      </c>
      <c r="F14" s="26">
        <f t="shared" si="2"/>
        <v>-42000</v>
      </c>
      <c r="G14" s="153">
        <f t="shared" si="2"/>
        <v>160450</v>
      </c>
      <c r="H14" s="164">
        <f t="shared" si="2"/>
        <v>208181</v>
      </c>
      <c r="I14" s="170">
        <f t="shared" si="2"/>
        <v>208135</v>
      </c>
      <c r="J14" s="25">
        <f t="shared" si="2"/>
        <v>0</v>
      </c>
      <c r="K14" s="27">
        <f>SUM(K5:K13)</f>
        <v>-279500</v>
      </c>
      <c r="L14" s="31">
        <f t="shared" si="2"/>
        <v>136816</v>
      </c>
    </row>
    <row r="15" spans="1:12" s="20" customFormat="1" ht="12.75">
      <c r="A15" s="21" t="s">
        <v>100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s="20" customFormat="1" ht="12.75">
      <c r="A16" s="22" t="s">
        <v>77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s="20" customFormat="1" ht="12.75">
      <c r="A17" s="22" t="s">
        <v>78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7" s="20" customFormat="1" ht="12.75">
      <c r="A18" s="174" t="s">
        <v>94</v>
      </c>
      <c r="B18" s="19"/>
      <c r="C18" s="19"/>
      <c r="D18" s="19"/>
      <c r="E18" s="19"/>
      <c r="F18" s="19"/>
      <c r="G18" s="173" t="s">
        <v>93</v>
      </c>
    </row>
    <row r="19" spans="1:12" s="9" customFormat="1" ht="12.75">
      <c r="A19" s="232" t="s">
        <v>71</v>
      </c>
      <c r="B19" s="232"/>
      <c r="C19" s="150" t="s">
        <v>2</v>
      </c>
      <c r="D19" s="150" t="s">
        <v>4</v>
      </c>
      <c r="F19" s="24"/>
      <c r="G19" s="222"/>
      <c r="H19" s="223"/>
      <c r="I19" s="228" t="s">
        <v>2</v>
      </c>
      <c r="J19" s="229"/>
      <c r="K19" s="230" t="s">
        <v>4</v>
      </c>
      <c r="L19" s="229"/>
    </row>
    <row r="20" spans="1:12" ht="12.75">
      <c r="A20" s="233" t="s">
        <v>29</v>
      </c>
      <c r="B20" s="233"/>
      <c r="C20" s="209">
        <v>76200</v>
      </c>
      <c r="D20" s="209">
        <v>78486</v>
      </c>
      <c r="G20" s="226" t="s">
        <v>66</v>
      </c>
      <c r="H20" s="227"/>
      <c r="I20" s="228">
        <f>SUM(B14:E14)</f>
        <v>202450</v>
      </c>
      <c r="J20" s="229"/>
      <c r="K20" s="228">
        <v>416316</v>
      </c>
      <c r="L20" s="229"/>
    </row>
    <row r="21" spans="1:12" ht="13.5" thickBot="1">
      <c r="A21" s="231" t="s">
        <v>33</v>
      </c>
      <c r="B21" s="231"/>
      <c r="C21" s="6">
        <v>0</v>
      </c>
      <c r="D21" s="6">
        <v>0</v>
      </c>
      <c r="G21" s="224" t="s">
        <v>76</v>
      </c>
      <c r="H21" s="225"/>
      <c r="I21" s="224">
        <v>8.81</v>
      </c>
      <c r="J21" s="225"/>
      <c r="K21" s="224">
        <v>45.58</v>
      </c>
      <c r="L21" s="225"/>
    </row>
    <row r="22" spans="1:12" ht="13.5" thickTop="1">
      <c r="A22" s="231" t="s">
        <v>34</v>
      </c>
      <c r="B22" s="231"/>
      <c r="C22" s="210">
        <v>0</v>
      </c>
      <c r="D22" s="210">
        <v>0</v>
      </c>
      <c r="G22" s="221" t="s">
        <v>70</v>
      </c>
      <c r="H22" s="220"/>
      <c r="I22" s="219">
        <f>I20/I21</f>
        <v>22979.568671963676</v>
      </c>
      <c r="J22" s="220"/>
      <c r="K22" s="219">
        <v>9134</v>
      </c>
      <c r="L22" s="220"/>
    </row>
  </sheetData>
  <mergeCells count="24">
    <mergeCell ref="K20:L20"/>
    <mergeCell ref="K21:L21"/>
    <mergeCell ref="A1:L1"/>
    <mergeCell ref="A2:A4"/>
    <mergeCell ref="B2:G2"/>
    <mergeCell ref="H2:L2"/>
    <mergeCell ref="B3:F3"/>
    <mergeCell ref="G3:G4"/>
    <mergeCell ref="H3:K3"/>
    <mergeCell ref="L3:L4"/>
    <mergeCell ref="A22:B22"/>
    <mergeCell ref="A19:B19"/>
    <mergeCell ref="A20:B20"/>
    <mergeCell ref="A21:B21"/>
    <mergeCell ref="K22:L22"/>
    <mergeCell ref="I22:J22"/>
    <mergeCell ref="G22:H22"/>
    <mergeCell ref="G19:H19"/>
    <mergeCell ref="G21:H21"/>
    <mergeCell ref="G20:H20"/>
    <mergeCell ref="I20:J20"/>
    <mergeCell ref="I19:J19"/>
    <mergeCell ref="I21:J21"/>
    <mergeCell ref="K19:L19"/>
  </mergeCells>
  <printOptions/>
  <pageMargins left="0.75" right="0.75" top="1" bottom="1" header="0.5" footer="0.5"/>
  <pageSetup horizontalDpi="600" verticalDpi="600" orientation="landscape" scale="94" r:id="rId1"/>
  <headerFooter alignWithMargins="0">
    <oddFooter>&amp;LWorksheet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:D1"/>
    </sheetView>
  </sheetViews>
  <sheetFormatPr defaultColWidth="9.33203125" defaultRowHeight="12.75"/>
  <cols>
    <col min="1" max="1" width="46.83203125" style="4" customWidth="1"/>
    <col min="2" max="3" width="25.66015625" style="4" customWidth="1"/>
    <col min="4" max="4" width="30.33203125" style="4" customWidth="1"/>
    <col min="5" max="16384" width="9.33203125" style="4" customWidth="1"/>
  </cols>
  <sheetData>
    <row r="1" spans="1:4" ht="51" customHeight="1">
      <c r="A1" s="247" t="s">
        <v>96</v>
      </c>
      <c r="B1" s="248"/>
      <c r="C1" s="248"/>
      <c r="D1" s="249"/>
    </row>
    <row r="2" spans="1:4" s="13" customFormat="1" ht="36" customHeight="1" thickBot="1">
      <c r="A2" s="7" t="s">
        <v>65</v>
      </c>
      <c r="B2" s="7" t="s">
        <v>49</v>
      </c>
      <c r="C2" s="16" t="s">
        <v>79</v>
      </c>
      <c r="D2" s="15" t="s">
        <v>50</v>
      </c>
    </row>
    <row r="3" spans="1:4" s="3" customFormat="1" ht="12.75">
      <c r="A3" s="14" t="s">
        <v>123</v>
      </c>
      <c r="B3" s="135">
        <v>0</v>
      </c>
      <c r="C3" s="136">
        <v>0</v>
      </c>
      <c r="D3" s="149">
        <f>(B3-C3)</f>
        <v>0</v>
      </c>
    </row>
    <row r="4" spans="1:4" s="3" customFormat="1" ht="12.75">
      <c r="A4" s="10"/>
      <c r="B4" s="137">
        <v>0</v>
      </c>
      <c r="C4" s="138">
        <v>0</v>
      </c>
      <c r="D4" s="139"/>
    </row>
    <row r="5" spans="1:4" s="3" customFormat="1" ht="15" customHeight="1">
      <c r="A5" s="10"/>
      <c r="B5" s="137">
        <v>0</v>
      </c>
      <c r="C5" s="138">
        <v>0</v>
      </c>
      <c r="D5" s="139"/>
    </row>
    <row r="6" spans="1:4" s="3" customFormat="1" ht="12.75">
      <c r="A6" s="10"/>
      <c r="B6" s="137">
        <v>0</v>
      </c>
      <c r="C6" s="138">
        <v>0</v>
      </c>
      <c r="D6" s="139"/>
    </row>
    <row r="7" spans="1:4" s="3" customFormat="1" ht="12.75">
      <c r="A7" s="10"/>
      <c r="B7" s="137">
        <v>0</v>
      </c>
      <c r="C7" s="138">
        <v>0</v>
      </c>
      <c r="D7" s="139"/>
    </row>
    <row r="8" spans="1:4" s="3" customFormat="1" ht="12.75">
      <c r="A8" s="10"/>
      <c r="B8" s="137">
        <v>0</v>
      </c>
      <c r="C8" s="138">
        <v>0</v>
      </c>
      <c r="D8" s="139"/>
    </row>
    <row r="9" spans="1:4" s="3" customFormat="1" ht="12.75">
      <c r="A9" s="10"/>
      <c r="B9" s="140"/>
      <c r="C9" s="141"/>
      <c r="D9" s="142"/>
    </row>
    <row r="10" spans="1:4" s="3" customFormat="1" ht="12.75">
      <c r="A10" s="10"/>
      <c r="B10" s="140"/>
      <c r="C10" s="141"/>
      <c r="D10" s="142"/>
    </row>
    <row r="11" spans="1:4" s="3" customFormat="1" ht="12.75">
      <c r="A11" s="10"/>
      <c r="B11" s="140"/>
      <c r="C11" s="141"/>
      <c r="D11" s="142"/>
    </row>
    <row r="12" spans="1:4" s="3" customFormat="1" ht="12.75">
      <c r="A12" s="10"/>
      <c r="B12" s="140"/>
      <c r="C12" s="141"/>
      <c r="D12" s="142"/>
    </row>
    <row r="13" spans="1:4" s="3" customFormat="1" ht="12.75">
      <c r="A13" s="10"/>
      <c r="B13" s="140"/>
      <c r="C13" s="141"/>
      <c r="D13" s="142"/>
    </row>
    <row r="14" spans="1:4" s="3" customFormat="1" ht="12.75">
      <c r="A14" s="10"/>
      <c r="B14" s="140"/>
      <c r="C14" s="141"/>
      <c r="D14" s="142"/>
    </row>
    <row r="15" spans="1:4" s="3" customFormat="1" ht="12.75">
      <c r="A15" s="10"/>
      <c r="B15" s="140"/>
      <c r="C15" s="141"/>
      <c r="D15" s="142"/>
    </row>
    <row r="16" spans="1:4" s="3" customFormat="1" ht="12.75">
      <c r="A16" s="10"/>
      <c r="B16" s="140"/>
      <c r="C16" s="141"/>
      <c r="D16" s="142"/>
    </row>
    <row r="17" spans="1:4" s="3" customFormat="1" ht="13.5" thickBot="1">
      <c r="A17" s="11"/>
      <c r="B17" s="143"/>
      <c r="C17" s="144"/>
      <c r="D17" s="145"/>
    </row>
    <row r="18" spans="1:4" ht="13.5" thickTop="1">
      <c r="A18" s="12" t="s">
        <v>51</v>
      </c>
      <c r="B18" s="146">
        <f>SUM(B3:B17)</f>
        <v>0</v>
      </c>
      <c r="C18" s="147">
        <f>SUM(C3:C17)</f>
        <v>0</v>
      </c>
      <c r="D18" s="148">
        <f>SUM(D3:D17)</f>
        <v>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landscape" r:id="rId1"/>
  <headerFooter alignWithMargins="0">
    <oddFooter>&amp;LWorksheet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9">
      <pane xSplit="10650" topLeftCell="K1" activePane="topLeft" state="split"/>
      <selection pane="topLeft" activeCell="A32" sqref="A32"/>
      <selection pane="topRight" activeCell="K1" sqref="K1"/>
    </sheetView>
  </sheetViews>
  <sheetFormatPr defaultColWidth="9.33203125" defaultRowHeight="12.75"/>
  <cols>
    <col min="1" max="1" width="7.16015625" style="42" customWidth="1"/>
    <col min="2" max="2" width="28" style="42" customWidth="1"/>
    <col min="3" max="3" width="11.66015625" style="48" customWidth="1"/>
    <col min="4" max="4" width="8.66015625" style="48" customWidth="1"/>
    <col min="5" max="5" width="12.16015625" style="48" customWidth="1"/>
    <col min="6" max="13" width="8.33203125" style="42" customWidth="1"/>
    <col min="14" max="16384" width="9" style="42" customWidth="1"/>
  </cols>
  <sheetData>
    <row r="1" spans="1:13" ht="34.5" customHeight="1">
      <c r="A1" s="250" t="s">
        <v>98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s="47" customFormat="1" ht="56.25" customHeight="1" thickBot="1">
      <c r="A2" s="43" t="s">
        <v>28</v>
      </c>
      <c r="B2" s="44" t="s">
        <v>30</v>
      </c>
      <c r="C2" s="44" t="s">
        <v>8</v>
      </c>
      <c r="D2" s="43" t="s">
        <v>9</v>
      </c>
      <c r="E2" s="45" t="s">
        <v>32</v>
      </c>
      <c r="F2" s="46" t="s">
        <v>10</v>
      </c>
      <c r="G2" s="43" t="s">
        <v>11</v>
      </c>
      <c r="H2" s="43" t="s">
        <v>12</v>
      </c>
      <c r="I2" s="45" t="s">
        <v>13</v>
      </c>
      <c r="J2" s="44" t="s">
        <v>14</v>
      </c>
      <c r="K2" s="43" t="s">
        <v>15</v>
      </c>
      <c r="L2" s="43" t="s">
        <v>16</v>
      </c>
      <c r="M2" s="43" t="s">
        <v>17</v>
      </c>
    </row>
    <row r="3" spans="1:13" s="47" customFormat="1" ht="12.75" customHeight="1">
      <c r="A3" s="51" t="s">
        <v>18</v>
      </c>
      <c r="B3" s="52" t="s">
        <v>104</v>
      </c>
      <c r="C3" s="53" t="s">
        <v>102</v>
      </c>
      <c r="D3" s="51" t="s">
        <v>21</v>
      </c>
      <c r="E3" s="54" t="s">
        <v>105</v>
      </c>
      <c r="F3" s="55">
        <v>9</v>
      </c>
      <c r="G3" s="56">
        <f>F3/12</f>
        <v>0.75</v>
      </c>
      <c r="H3" s="57">
        <v>0.125</v>
      </c>
      <c r="I3" s="58">
        <f>G3*H3</f>
        <v>0.09375</v>
      </c>
      <c r="J3" s="55">
        <v>9</v>
      </c>
      <c r="K3" s="59">
        <f>J3/12</f>
        <v>0.75</v>
      </c>
      <c r="L3" s="60">
        <v>0.25</v>
      </c>
      <c r="M3" s="56">
        <f>K3*L3</f>
        <v>0.1875</v>
      </c>
    </row>
    <row r="4" spans="1:13" s="47" customFormat="1" ht="12.75" customHeight="1">
      <c r="A4" s="61"/>
      <c r="B4" s="62" t="s">
        <v>103</v>
      </c>
      <c r="C4" s="63"/>
      <c r="D4" s="61"/>
      <c r="E4" s="64"/>
      <c r="F4" s="65"/>
      <c r="G4" s="66"/>
      <c r="H4" s="67"/>
      <c r="I4" s="58"/>
      <c r="J4" s="68"/>
      <c r="K4" s="69"/>
      <c r="L4" s="70"/>
      <c r="M4" s="71"/>
    </row>
    <row r="5" spans="1:13" s="47" customFormat="1" ht="12.75" customHeight="1">
      <c r="A5" s="51" t="s">
        <v>18</v>
      </c>
      <c r="B5" s="52" t="s">
        <v>106</v>
      </c>
      <c r="C5" s="53" t="s">
        <v>19</v>
      </c>
      <c r="D5" s="51" t="s">
        <v>108</v>
      </c>
      <c r="E5" s="54" t="s">
        <v>110</v>
      </c>
      <c r="F5" s="55">
        <v>9</v>
      </c>
      <c r="G5" s="56">
        <f>F5/12</f>
        <v>0.75</v>
      </c>
      <c r="H5" s="57">
        <v>0.125</v>
      </c>
      <c r="I5" s="72">
        <f>G5*H5</f>
        <v>0.09375</v>
      </c>
      <c r="J5" s="73">
        <v>9</v>
      </c>
      <c r="K5" s="59">
        <f>J5/12</f>
        <v>0.75</v>
      </c>
      <c r="L5" s="60">
        <v>0.125</v>
      </c>
      <c r="M5" s="74">
        <f>K5*L5</f>
        <v>0.09375</v>
      </c>
    </row>
    <row r="6" spans="1:13" s="47" customFormat="1" ht="12.75" customHeight="1">
      <c r="A6" s="61"/>
      <c r="B6" s="62" t="s">
        <v>107</v>
      </c>
      <c r="C6" s="63"/>
      <c r="D6" s="61"/>
      <c r="E6" s="64"/>
      <c r="F6" s="65"/>
      <c r="G6" s="66"/>
      <c r="H6" s="67"/>
      <c r="I6" s="75"/>
      <c r="J6" s="65"/>
      <c r="K6" s="69"/>
      <c r="L6" s="70"/>
      <c r="M6" s="76"/>
    </row>
    <row r="7" spans="1:13" s="47" customFormat="1" ht="12.75" customHeight="1">
      <c r="A7" s="51" t="s">
        <v>18</v>
      </c>
      <c r="B7" s="52" t="s">
        <v>109</v>
      </c>
      <c r="C7" s="53" t="s">
        <v>20</v>
      </c>
      <c r="D7" s="51" t="s">
        <v>21</v>
      </c>
      <c r="E7" s="54" t="s">
        <v>105</v>
      </c>
      <c r="F7" s="55">
        <v>9</v>
      </c>
      <c r="G7" s="56">
        <f>F7/12</f>
        <v>0.75</v>
      </c>
      <c r="H7" s="57">
        <v>0.125</v>
      </c>
      <c r="I7" s="72">
        <f>G7*H7</f>
        <v>0.09375</v>
      </c>
      <c r="J7" s="55">
        <v>9</v>
      </c>
      <c r="K7" s="59">
        <f>J7/12</f>
        <v>0.75</v>
      </c>
      <c r="L7" s="60">
        <v>0.125</v>
      </c>
      <c r="M7" s="74">
        <f>K7*L7</f>
        <v>0.09375</v>
      </c>
    </row>
    <row r="8" spans="1:13" s="47" customFormat="1" ht="12.75" customHeight="1">
      <c r="A8" s="61"/>
      <c r="B8" s="62" t="s">
        <v>111</v>
      </c>
      <c r="C8" s="63"/>
      <c r="D8" s="61"/>
      <c r="E8" s="64"/>
      <c r="F8" s="65"/>
      <c r="G8" s="66"/>
      <c r="H8" s="67"/>
      <c r="I8" s="75"/>
      <c r="J8" s="65"/>
      <c r="K8" s="69"/>
      <c r="L8" s="70"/>
      <c r="M8" s="76"/>
    </row>
    <row r="9" spans="1:13" s="47" customFormat="1" ht="12.75" customHeight="1">
      <c r="A9" s="77" t="s">
        <v>18</v>
      </c>
      <c r="B9" s="78" t="s">
        <v>112</v>
      </c>
      <c r="C9" s="79" t="s">
        <v>20</v>
      </c>
      <c r="D9" s="77" t="s">
        <v>21</v>
      </c>
      <c r="E9" s="80" t="s">
        <v>110</v>
      </c>
      <c r="F9" s="73">
        <v>9</v>
      </c>
      <c r="G9" s="56">
        <f>F9/12</f>
        <v>0.75</v>
      </c>
      <c r="H9" s="57">
        <v>0.125</v>
      </c>
      <c r="I9" s="72">
        <f>G9*H9</f>
        <v>0.09375</v>
      </c>
      <c r="J9" s="55">
        <v>9</v>
      </c>
      <c r="K9" s="59">
        <f>J9/12</f>
        <v>0.75</v>
      </c>
      <c r="L9" s="60">
        <v>0.125</v>
      </c>
      <c r="M9" s="74">
        <f>K9*L9</f>
        <v>0.09375</v>
      </c>
    </row>
    <row r="10" spans="1:13" s="47" customFormat="1" ht="12.75" customHeight="1">
      <c r="A10" s="61"/>
      <c r="B10" s="62" t="s">
        <v>113</v>
      </c>
      <c r="C10" s="63"/>
      <c r="D10" s="61"/>
      <c r="E10" s="64"/>
      <c r="F10" s="65"/>
      <c r="G10" s="66"/>
      <c r="H10" s="67"/>
      <c r="I10" s="75"/>
      <c r="J10" s="65"/>
      <c r="K10" s="69"/>
      <c r="L10" s="70"/>
      <c r="M10" s="76"/>
    </row>
    <row r="11" spans="1:13" s="47" customFormat="1" ht="12.75" customHeight="1">
      <c r="A11" s="51" t="s">
        <v>18</v>
      </c>
      <c r="B11" s="52" t="s">
        <v>114</v>
      </c>
      <c r="C11" s="53" t="s">
        <v>19</v>
      </c>
      <c r="D11" s="51" t="s">
        <v>108</v>
      </c>
      <c r="E11" s="54" t="s">
        <v>105</v>
      </c>
      <c r="F11" s="55">
        <v>9</v>
      </c>
      <c r="G11" s="56">
        <v>0.75</v>
      </c>
      <c r="H11" s="57">
        <v>0.25</v>
      </c>
      <c r="I11" s="72">
        <v>0.19</v>
      </c>
      <c r="J11" s="55">
        <v>9</v>
      </c>
      <c r="K11" s="59">
        <v>0.75</v>
      </c>
      <c r="L11" s="60">
        <v>0.25</v>
      </c>
      <c r="M11" s="74">
        <v>0.19</v>
      </c>
    </row>
    <row r="12" spans="1:13" s="47" customFormat="1" ht="12.75" customHeight="1">
      <c r="A12" s="51"/>
      <c r="B12" s="52" t="s">
        <v>115</v>
      </c>
      <c r="C12" s="53"/>
      <c r="D12" s="51"/>
      <c r="E12" s="54"/>
      <c r="F12" s="81"/>
      <c r="G12" s="66"/>
      <c r="H12" s="67"/>
      <c r="I12" s="75"/>
      <c r="J12" s="65"/>
      <c r="K12" s="69"/>
      <c r="L12" s="70"/>
      <c r="M12" s="76"/>
    </row>
    <row r="13" spans="1:13" s="47" customFormat="1" ht="12.75" customHeight="1">
      <c r="A13" s="77" t="s">
        <v>18</v>
      </c>
      <c r="B13" s="78" t="s">
        <v>125</v>
      </c>
      <c r="C13" s="79" t="s">
        <v>102</v>
      </c>
      <c r="D13" s="77" t="s">
        <v>21</v>
      </c>
      <c r="E13" s="80" t="s">
        <v>110</v>
      </c>
      <c r="F13" s="73">
        <v>9</v>
      </c>
      <c r="G13" s="56">
        <f>F13/12</f>
        <v>0.75</v>
      </c>
      <c r="H13" s="57">
        <v>0.13</v>
      </c>
      <c r="I13" s="72">
        <v>0.09</v>
      </c>
      <c r="J13" s="55">
        <v>9</v>
      </c>
      <c r="K13" s="59">
        <f>J13/12</f>
        <v>0.75</v>
      </c>
      <c r="L13" s="60">
        <v>0.25</v>
      </c>
      <c r="M13" s="74">
        <v>0.09</v>
      </c>
    </row>
    <row r="14" spans="1:13" s="47" customFormat="1" ht="12.75" customHeight="1">
      <c r="A14" s="51"/>
      <c r="B14" s="52" t="s">
        <v>126</v>
      </c>
      <c r="C14" s="53"/>
      <c r="D14" s="51"/>
      <c r="E14" s="54"/>
      <c r="F14" s="55"/>
      <c r="G14" s="56"/>
      <c r="H14" s="57"/>
      <c r="I14" s="58"/>
      <c r="J14" s="55"/>
      <c r="K14" s="59"/>
      <c r="L14" s="60"/>
      <c r="M14" s="56"/>
    </row>
    <row r="15" spans="1:13" s="47" customFormat="1" ht="12.75" customHeight="1">
      <c r="A15" s="51" t="s">
        <v>18</v>
      </c>
      <c r="B15" s="52" t="s">
        <v>116</v>
      </c>
      <c r="C15" s="53" t="s">
        <v>117</v>
      </c>
      <c r="D15" s="51" t="s">
        <v>118</v>
      </c>
      <c r="E15" s="54" t="s">
        <v>105</v>
      </c>
      <c r="F15" s="55">
        <v>12</v>
      </c>
      <c r="G15" s="56">
        <v>1</v>
      </c>
      <c r="H15" s="57">
        <v>100</v>
      </c>
      <c r="I15" s="58">
        <v>1</v>
      </c>
      <c r="J15" s="55">
        <v>12</v>
      </c>
      <c r="K15" s="59">
        <v>1</v>
      </c>
      <c r="L15" s="60">
        <v>100</v>
      </c>
      <c r="M15" s="56">
        <v>1</v>
      </c>
    </row>
    <row r="16" spans="1:13" s="47" customFormat="1" ht="12.75" customHeight="1">
      <c r="A16" s="61"/>
      <c r="B16" s="62" t="s">
        <v>119</v>
      </c>
      <c r="C16" s="63"/>
      <c r="D16" s="61"/>
      <c r="E16" s="64"/>
      <c r="F16" s="65"/>
      <c r="G16" s="66"/>
      <c r="H16" s="67"/>
      <c r="I16" s="75"/>
      <c r="J16" s="65"/>
      <c r="K16" s="69"/>
      <c r="L16" s="70"/>
      <c r="M16" s="76"/>
    </row>
    <row r="17" spans="1:13" s="47" customFormat="1" ht="12.75" customHeight="1">
      <c r="A17" s="77" t="s">
        <v>27</v>
      </c>
      <c r="B17" s="78" t="s">
        <v>120</v>
      </c>
      <c r="C17" s="79" t="s">
        <v>124</v>
      </c>
      <c r="D17" s="77" t="s">
        <v>118</v>
      </c>
      <c r="E17" s="80" t="s">
        <v>105</v>
      </c>
      <c r="F17" s="73">
        <v>9</v>
      </c>
      <c r="G17" s="56">
        <v>0.75</v>
      </c>
      <c r="H17" s="57">
        <v>100</v>
      </c>
      <c r="I17" s="72">
        <v>0.75</v>
      </c>
      <c r="J17" s="55">
        <v>0</v>
      </c>
      <c r="K17" s="59">
        <v>0</v>
      </c>
      <c r="L17" s="60">
        <v>0</v>
      </c>
      <c r="M17" s="74">
        <v>0</v>
      </c>
    </row>
    <row r="18" spans="1:13" s="47" customFormat="1" ht="12.75" customHeight="1">
      <c r="A18" s="51"/>
      <c r="B18" s="52" t="s">
        <v>122</v>
      </c>
      <c r="C18" s="53"/>
      <c r="D18" s="51"/>
      <c r="E18" s="54"/>
      <c r="F18" s="55"/>
      <c r="G18" s="56"/>
      <c r="H18" s="57"/>
      <c r="I18" s="58"/>
      <c r="J18" s="55"/>
      <c r="K18" s="59"/>
      <c r="L18" s="60"/>
      <c r="M18" s="56"/>
    </row>
    <row r="19" spans="1:13" s="47" customFormat="1" ht="12.75" customHeight="1">
      <c r="A19" s="51" t="s">
        <v>133</v>
      </c>
      <c r="B19" s="52" t="s">
        <v>120</v>
      </c>
      <c r="C19" s="53" t="s">
        <v>124</v>
      </c>
      <c r="D19" s="51" t="s">
        <v>118</v>
      </c>
      <c r="E19" s="54" t="s">
        <v>131</v>
      </c>
      <c r="F19" s="55">
        <v>0</v>
      </c>
      <c r="G19" s="56">
        <v>0</v>
      </c>
      <c r="H19" s="57">
        <v>0</v>
      </c>
      <c r="I19" s="58">
        <v>0</v>
      </c>
      <c r="J19" s="55">
        <v>9</v>
      </c>
      <c r="K19" s="59">
        <v>0.75</v>
      </c>
      <c r="L19" s="60">
        <v>100</v>
      </c>
      <c r="M19" s="56">
        <v>0.75</v>
      </c>
    </row>
    <row r="20" spans="1:13" s="47" customFormat="1" ht="12.75" customHeight="1">
      <c r="A20" s="51"/>
      <c r="B20" s="52" t="s">
        <v>122</v>
      </c>
      <c r="C20" s="53"/>
      <c r="D20" s="51"/>
      <c r="E20" s="54"/>
      <c r="F20" s="55"/>
      <c r="G20" s="56"/>
      <c r="H20" s="57"/>
      <c r="I20" s="58"/>
      <c r="J20" s="55"/>
      <c r="K20" s="59"/>
      <c r="L20" s="60"/>
      <c r="M20" s="56"/>
    </row>
    <row r="21" spans="1:13" s="47" customFormat="1" ht="12.75" customHeight="1">
      <c r="A21" s="77" t="s">
        <v>133</v>
      </c>
      <c r="B21" s="78" t="s">
        <v>120</v>
      </c>
      <c r="C21" s="79" t="s">
        <v>124</v>
      </c>
      <c r="D21" s="77" t="s">
        <v>118</v>
      </c>
      <c r="E21" s="80" t="s">
        <v>132</v>
      </c>
      <c r="F21" s="73">
        <v>0</v>
      </c>
      <c r="G21" s="56">
        <f>F21/12</f>
        <v>0</v>
      </c>
      <c r="H21" s="57">
        <v>0</v>
      </c>
      <c r="I21" s="72">
        <f>G21*H21</f>
        <v>0</v>
      </c>
      <c r="J21" s="55">
        <v>9</v>
      </c>
      <c r="K21" s="59">
        <f>J21/12</f>
        <v>0.75</v>
      </c>
      <c r="L21" s="60">
        <v>100</v>
      </c>
      <c r="M21" s="74">
        <v>0.75</v>
      </c>
    </row>
    <row r="22" spans="1:13" s="47" customFormat="1" ht="12.75" customHeight="1" thickBot="1">
      <c r="A22" s="61"/>
      <c r="B22" s="62" t="s">
        <v>121</v>
      </c>
      <c r="C22" s="63"/>
      <c r="D22" s="61"/>
      <c r="E22" s="64"/>
      <c r="F22" s="65"/>
      <c r="G22" s="66"/>
      <c r="H22" s="67"/>
      <c r="I22" s="82"/>
      <c r="J22" s="65"/>
      <c r="K22" s="69"/>
      <c r="L22" s="70"/>
      <c r="M22" s="76"/>
    </row>
    <row r="23" spans="1:13" ht="15" customHeight="1" thickTop="1">
      <c r="A23" s="83"/>
      <c r="B23" s="84" t="s">
        <v>23</v>
      </c>
      <c r="C23" s="85"/>
      <c r="D23" s="86"/>
      <c r="E23" s="87"/>
      <c r="F23" s="88"/>
      <c r="G23" s="89"/>
      <c r="H23" s="90"/>
      <c r="I23" s="91">
        <v>2.39</v>
      </c>
      <c r="J23" s="88"/>
      <c r="K23" s="92"/>
      <c r="L23" s="93"/>
      <c r="M23" s="94">
        <v>3.24</v>
      </c>
    </row>
    <row r="24" spans="1:13" ht="12">
      <c r="A24" s="95"/>
      <c r="B24" s="95"/>
      <c r="C24" s="18"/>
      <c r="D24" s="18"/>
      <c r="E24" s="18"/>
      <c r="F24" s="95"/>
      <c r="G24" s="95"/>
      <c r="H24" s="95"/>
      <c r="I24" s="95"/>
      <c r="J24" s="95"/>
      <c r="K24" s="95"/>
      <c r="L24" s="95"/>
      <c r="M24" s="95"/>
    </row>
    <row r="25" spans="1:13" ht="13.5" customHeight="1">
      <c r="A25" s="96" t="s">
        <v>29</v>
      </c>
      <c r="B25" s="97"/>
      <c r="C25" s="98"/>
      <c r="D25" s="99"/>
      <c r="E25" s="99"/>
      <c r="F25" s="100"/>
      <c r="G25" s="100"/>
      <c r="H25" s="101"/>
      <c r="I25" s="252" t="s">
        <v>24</v>
      </c>
      <c r="J25" s="253"/>
      <c r="K25" s="253"/>
      <c r="L25" s="253"/>
      <c r="M25" s="254"/>
    </row>
    <row r="26" spans="1:13" ht="12.75" thickBot="1">
      <c r="A26" s="102" t="s">
        <v>7</v>
      </c>
      <c r="B26" s="103"/>
      <c r="C26" s="104"/>
      <c r="D26" s="105" t="s">
        <v>62</v>
      </c>
      <c r="E26" s="106"/>
      <c r="F26" s="107"/>
      <c r="G26" s="107"/>
      <c r="H26" s="108"/>
      <c r="I26" s="109" t="s">
        <v>2</v>
      </c>
      <c r="J26" s="110"/>
      <c r="K26" s="110"/>
      <c r="L26" s="110"/>
      <c r="M26" s="109" t="s">
        <v>4</v>
      </c>
    </row>
    <row r="27" spans="1:13" ht="12">
      <c r="A27" s="111" t="s">
        <v>18</v>
      </c>
      <c r="B27" s="112" t="s">
        <v>53</v>
      </c>
      <c r="C27" s="17"/>
      <c r="D27" s="113" t="s">
        <v>67</v>
      </c>
      <c r="E27" s="18"/>
      <c r="F27" s="95"/>
      <c r="G27" s="95"/>
      <c r="H27" s="114"/>
      <c r="I27" s="115">
        <v>1.64</v>
      </c>
      <c r="J27" s="116"/>
      <c r="K27" s="116"/>
      <c r="L27" s="116"/>
      <c r="M27" s="115">
        <v>1.74</v>
      </c>
    </row>
    <row r="28" spans="1:13" ht="12">
      <c r="A28" s="51" t="s">
        <v>25</v>
      </c>
      <c r="B28" s="113" t="s">
        <v>54</v>
      </c>
      <c r="C28" s="17"/>
      <c r="D28" s="113" t="s">
        <v>67</v>
      </c>
      <c r="E28" s="18"/>
      <c r="F28" s="95"/>
      <c r="G28" s="95"/>
      <c r="H28" s="114"/>
      <c r="I28" s="115">
        <v>0</v>
      </c>
      <c r="J28" s="116"/>
      <c r="K28" s="116"/>
      <c r="L28" s="116"/>
      <c r="M28" s="115">
        <v>0</v>
      </c>
    </row>
    <row r="29" spans="1:13" ht="12">
      <c r="A29" s="51" t="s">
        <v>22</v>
      </c>
      <c r="B29" s="112" t="s">
        <v>55</v>
      </c>
      <c r="C29" s="17"/>
      <c r="D29" s="113" t="s">
        <v>68</v>
      </c>
      <c r="E29" s="17"/>
      <c r="F29" s="95"/>
      <c r="G29" s="95"/>
      <c r="H29" s="114"/>
      <c r="I29" s="115">
        <v>0</v>
      </c>
      <c r="J29" s="116"/>
      <c r="K29" s="116"/>
      <c r="L29" s="116"/>
      <c r="M29" s="115">
        <v>0</v>
      </c>
    </row>
    <row r="30" spans="1:13" ht="12">
      <c r="A30" s="77" t="s">
        <v>26</v>
      </c>
      <c r="B30" s="97" t="s">
        <v>56</v>
      </c>
      <c r="C30" s="129"/>
      <c r="D30" s="130" t="s">
        <v>39</v>
      </c>
      <c r="E30" s="99"/>
      <c r="F30" s="100"/>
      <c r="G30" s="100"/>
      <c r="H30" s="101"/>
      <c r="I30" s="131">
        <v>0</v>
      </c>
      <c r="J30" s="132"/>
      <c r="K30" s="132"/>
      <c r="L30" s="132"/>
      <c r="M30" s="131">
        <v>0</v>
      </c>
    </row>
    <row r="31" spans="1:13" ht="12.75" thickBot="1">
      <c r="A31" s="117" t="s">
        <v>27</v>
      </c>
      <c r="B31" s="134" t="s">
        <v>57</v>
      </c>
      <c r="C31" s="133"/>
      <c r="D31" s="118" t="s">
        <v>39</v>
      </c>
      <c r="E31" s="119"/>
      <c r="F31" s="120"/>
      <c r="G31" s="120"/>
      <c r="H31" s="121"/>
      <c r="I31" s="122">
        <v>0.75</v>
      </c>
      <c r="J31" s="123"/>
      <c r="K31" s="123"/>
      <c r="L31" s="123"/>
      <c r="M31" s="122">
        <v>1.5</v>
      </c>
    </row>
    <row r="32" spans="1:13" ht="15" customHeight="1" thickTop="1">
      <c r="A32" s="124" t="s">
        <v>136</v>
      </c>
      <c r="B32" s="95" t="s">
        <v>134</v>
      </c>
      <c r="C32" s="18"/>
      <c r="D32" s="18" t="s">
        <v>135</v>
      </c>
      <c r="E32" s="18"/>
      <c r="F32" s="125" t="s">
        <v>31</v>
      </c>
      <c r="G32" s="125"/>
      <c r="H32" s="126" t="s">
        <v>2</v>
      </c>
      <c r="I32" s="127">
        <f>SUM(I27:I31)</f>
        <v>2.3899999999999997</v>
      </c>
      <c r="J32" s="95"/>
      <c r="K32" s="128"/>
      <c r="L32" s="126" t="s">
        <v>4</v>
      </c>
      <c r="M32" s="127">
        <f>SUM(M27:M31)</f>
        <v>3.24</v>
      </c>
    </row>
    <row r="33" spans="1:13" ht="11.25">
      <c r="A33" s="47"/>
      <c r="K33" s="49"/>
      <c r="L33" s="49"/>
      <c r="M33" s="50"/>
    </row>
  </sheetData>
  <mergeCells count="2">
    <mergeCell ref="A1:M1"/>
    <mergeCell ref="I25:M25"/>
  </mergeCells>
  <printOptions/>
  <pageMargins left="0.75" right="0.75" top="0.75" bottom="1" header="0.5" footer="0.5"/>
  <pageSetup horizontalDpi="600" verticalDpi="600" orientation="landscape" r:id="rId1"/>
  <headerFooter alignWithMargins="0">
    <oddFooter>&amp;LWorksheet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Gulf Coast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cduff</dc:creator>
  <cp:keywords/>
  <dc:description/>
  <cp:lastModifiedBy>Susan Fulks</cp:lastModifiedBy>
  <cp:lastPrinted>2008-01-03T13:32:19Z</cp:lastPrinted>
  <dcterms:created xsi:type="dcterms:W3CDTF">2006-07-06T14:04:46Z</dcterms:created>
  <dcterms:modified xsi:type="dcterms:W3CDTF">2008-01-03T13:33:07Z</dcterms:modified>
  <cp:category/>
  <cp:version/>
  <cp:contentType/>
  <cp:contentStatus/>
</cp:coreProperties>
</file>