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12" windowWidth="12516" windowHeight="9432" tabRatio="926" activeTab="2"/>
  </bookViews>
  <sheets>
    <sheet name="Health Ins." sheetId="1" r:id="rId1"/>
    <sheet name="Basic Life" sheetId="2" r:id="rId2"/>
    <sheet name="Optional Life" sheetId="3" r:id="rId3"/>
    <sheet name="Long Term Disability " sheetId="4" r:id="rId4"/>
  </sheets>
  <definedNames/>
  <calcPr fullCalcOnLoad="1"/>
</workbook>
</file>

<file path=xl/sharedStrings.xml><?xml version="1.0" encoding="utf-8"?>
<sst xmlns="http://schemas.openxmlformats.org/spreadsheetml/2006/main" count="53" uniqueCount="52">
  <si>
    <r>
      <t>Annual Salary</t>
    </r>
    <r>
      <rPr>
        <b/>
        <sz val="10"/>
        <color indexed="10"/>
        <rFont val="Arial"/>
        <family val="2"/>
      </rPr>
      <t xml:space="preserve"> (enter)</t>
    </r>
  </si>
  <si>
    <t>Rates</t>
  </si>
  <si>
    <t>Coverage</t>
  </si>
  <si>
    <t>Total Monthly Cost</t>
  </si>
  <si>
    <t>Total Biweekly Cost</t>
  </si>
  <si>
    <t>Rate</t>
  </si>
  <si>
    <t>Bi-Weekly Premium</t>
  </si>
  <si>
    <t>LONG  TERM DISABILITY</t>
  </si>
  <si>
    <r>
      <t xml:space="preserve">Option Amt. </t>
    </r>
    <r>
      <rPr>
        <b/>
        <sz val="8"/>
        <color indexed="10"/>
        <rFont val="Arial"/>
        <family val="2"/>
      </rPr>
      <t xml:space="preserve"> (enter)</t>
    </r>
  </si>
  <si>
    <r>
      <t xml:space="preserve">Salary  </t>
    </r>
    <r>
      <rPr>
        <b/>
        <sz val="10"/>
        <color indexed="10"/>
        <rFont val="Arial"/>
        <family val="2"/>
      </rPr>
      <t xml:space="preserve"> (</t>
    </r>
    <r>
      <rPr>
        <b/>
        <sz val="8"/>
        <color indexed="10"/>
        <rFont val="Arial"/>
        <family val="2"/>
      </rPr>
      <t>enter)</t>
    </r>
  </si>
  <si>
    <r>
      <t xml:space="preserve">Age    </t>
    </r>
    <r>
      <rPr>
        <b/>
        <sz val="10"/>
        <color indexed="10"/>
        <rFont val="Arial"/>
        <family val="2"/>
      </rPr>
      <t>(e</t>
    </r>
    <r>
      <rPr>
        <b/>
        <sz val="8"/>
        <color indexed="10"/>
        <rFont val="Arial"/>
        <family val="2"/>
      </rPr>
      <t>nter)</t>
    </r>
  </si>
  <si>
    <t>Optional Life Insurance</t>
  </si>
  <si>
    <t xml:space="preserve">For more information about our disability plan </t>
  </si>
  <si>
    <t>Coverage amount is the death benefit paid to your beneficiary</t>
  </si>
  <si>
    <t>Enter your FTE</t>
  </si>
  <si>
    <r>
      <t>Family</t>
    </r>
    <r>
      <rPr>
        <sz val="10"/>
        <color indexed="12"/>
        <rFont val="Arial"/>
        <family val="0"/>
      </rPr>
      <t xml:space="preserve"> coverage</t>
    </r>
  </si>
  <si>
    <r>
      <t>Single</t>
    </r>
    <r>
      <rPr>
        <sz val="10"/>
        <color indexed="12"/>
        <rFont val="Arial"/>
        <family val="0"/>
      </rPr>
      <t xml:space="preserve"> coverage</t>
    </r>
  </si>
  <si>
    <t>Total Cost</t>
  </si>
  <si>
    <t>FAU Pays</t>
  </si>
  <si>
    <t>Enter Spouse's FTE</t>
  </si>
  <si>
    <r>
      <t>30</t>
    </r>
    <r>
      <rPr>
        <b/>
        <sz val="10"/>
        <rFont val="Arial"/>
        <family val="2"/>
      </rPr>
      <t xml:space="preserve"> day waiting period</t>
    </r>
  </si>
  <si>
    <r>
      <t>90</t>
    </r>
    <r>
      <rPr>
        <b/>
        <sz val="10"/>
        <rFont val="Arial"/>
        <family val="2"/>
      </rPr>
      <t xml:space="preserve"> day waiting period</t>
    </r>
  </si>
  <si>
    <t xml:space="preserve">Annual   Salary </t>
  </si>
  <si>
    <t>Spousal   HDHP</t>
  </si>
  <si>
    <t>Single      HDHP</t>
  </si>
  <si>
    <t>Family     HDHP</t>
  </si>
  <si>
    <t>State HSA Family</t>
  </si>
  <si>
    <t>State HSA Spousal</t>
  </si>
  <si>
    <t>State HSA  Individual</t>
  </si>
  <si>
    <t>Employee  Receives  Annually</t>
  </si>
  <si>
    <t>Employees Bi-weekly Premium</t>
  </si>
  <si>
    <t>FAU monthly</t>
  </si>
  <si>
    <t>Overage Dependents</t>
  </si>
  <si>
    <t>Health Insurance Premiums</t>
  </si>
  <si>
    <t>Part Time Employee Rates</t>
  </si>
  <si>
    <t>Employees may choose up to seven times their annual salary</t>
  </si>
  <si>
    <t xml:space="preserve">NOTICE: Effective January 1, 2011 </t>
  </si>
  <si>
    <r>
      <t xml:space="preserve">employees may contact the Gabor Agency at </t>
    </r>
    <r>
      <rPr>
        <b/>
        <sz val="14"/>
        <color indexed="20"/>
        <rFont val="Arial"/>
        <family val="2"/>
      </rPr>
      <t>800 330-6115</t>
    </r>
  </si>
  <si>
    <t>https://web1.lifebenefits.com/lb/florida/home.htm</t>
  </si>
  <si>
    <t>access their website:</t>
  </si>
  <si>
    <t>for online beneficiary Designation and Will preparation.</t>
  </si>
  <si>
    <t xml:space="preserve">provided through Minnesota Life Insurance; </t>
  </si>
  <si>
    <t>$25,000 Basic Life benefit is free to full time employees</t>
  </si>
  <si>
    <r>
      <t>Spousal</t>
    </r>
    <r>
      <rPr>
        <sz val="10"/>
        <color indexed="12"/>
        <rFont val="Arial"/>
        <family val="0"/>
      </rPr>
      <t xml:space="preserve"> - Your coverage</t>
    </r>
  </si>
  <si>
    <r>
      <t xml:space="preserve">Spousal - </t>
    </r>
    <r>
      <rPr>
        <sz val="10"/>
        <color indexed="12"/>
        <rFont val="Arial"/>
        <family val="2"/>
      </rPr>
      <t>Spouse Coverage</t>
    </r>
  </si>
  <si>
    <t>FAU Bi-weekley Premium</t>
  </si>
  <si>
    <t>Effective June 2014</t>
  </si>
  <si>
    <t xml:space="preserve">   </t>
  </si>
  <si>
    <t>CALCULATION ONLY NEEDED IF</t>
  </si>
  <si>
    <t>FTE LESS THAN .75</t>
  </si>
  <si>
    <t xml:space="preserve">Age </t>
  </si>
  <si>
    <t>Revised 11/02/15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</si>
</sst>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&quot;$&quot;#,##0.000"/>
    <numFmt numFmtId="167" formatCode="&quot;$&quot;#,##0"/>
    <numFmt numFmtId="168" formatCode="[$-409]dddd\,\ mmmm\ dd\,\ yyyy"/>
    <numFmt numFmtId="169" formatCode="[$-409]h:mm:ss\ AM/PM"/>
    <numFmt numFmtId="170" formatCode="0.000"/>
    <numFmt numFmtId="171" formatCode="&quot;$&quot;#,##0.0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</numFmts>
  <fonts count="70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20"/>
      <name val="Arial"/>
      <family val="2"/>
    </font>
    <font>
      <sz val="8"/>
      <name val="Arial"/>
      <family val="0"/>
    </font>
    <font>
      <sz val="10"/>
      <color indexed="12"/>
      <name val="Arial"/>
      <family val="0"/>
    </font>
    <font>
      <b/>
      <sz val="12"/>
      <color indexed="12"/>
      <name val="Arial"/>
      <family val="2"/>
    </font>
    <font>
      <b/>
      <sz val="13"/>
      <color indexed="12"/>
      <name val="Arial"/>
      <family val="2"/>
    </font>
    <font>
      <b/>
      <sz val="10"/>
      <name val="Georgia"/>
      <family val="1"/>
    </font>
    <font>
      <b/>
      <sz val="16"/>
      <name val="Arial"/>
      <family val="2"/>
    </font>
    <font>
      <b/>
      <sz val="10"/>
      <name val="Lucida Sans Unicod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6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1"/>
      <color indexed="48"/>
      <name val="Arial"/>
      <family val="2"/>
    </font>
    <font>
      <b/>
      <i/>
      <sz val="10"/>
      <color indexed="12"/>
      <name val="Arial"/>
      <family val="2"/>
    </font>
    <font>
      <b/>
      <sz val="14"/>
      <color indexed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4"/>
      <color indexed="12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10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3"/>
      <color rgb="FF0000FF"/>
      <name val="Arial"/>
      <family val="2"/>
    </font>
    <font>
      <sz val="10"/>
      <color rgb="FF002060"/>
      <name val="Arial"/>
      <family val="2"/>
    </font>
    <font>
      <b/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164" fontId="0" fillId="0" borderId="0" xfId="0" applyNumberFormat="1" applyAlignment="1">
      <alignment/>
    </xf>
    <xf numFmtId="3" fontId="0" fillId="33" borderId="0" xfId="0" applyNumberFormat="1" applyFill="1" applyAlignment="1" applyProtection="1">
      <alignment/>
      <protection locked="0"/>
    </xf>
    <xf numFmtId="0" fontId="0" fillId="0" borderId="0" xfId="0" applyAlignment="1">
      <alignment horizontal="right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9" fontId="0" fillId="0" borderId="0" xfId="0" applyNumberFormat="1" applyAlignment="1">
      <alignment/>
    </xf>
    <xf numFmtId="165" fontId="0" fillId="0" borderId="0" xfId="0" applyNumberFormat="1" applyFill="1" applyAlignment="1" applyProtection="1">
      <alignment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167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left" vertical="center"/>
    </xf>
    <xf numFmtId="0" fontId="2" fillId="34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0" fillId="35" borderId="10" xfId="0" applyFill="1" applyBorder="1" applyAlignment="1">
      <alignment horizontal="center"/>
    </xf>
    <xf numFmtId="166" fontId="0" fillId="35" borderId="10" xfId="0" applyNumberFormat="1" applyFill="1" applyBorder="1" applyAlignment="1">
      <alignment/>
    </xf>
    <xf numFmtId="164" fontId="12" fillId="0" borderId="0" xfId="0" applyNumberFormat="1" applyFont="1" applyAlignment="1">
      <alignment/>
    </xf>
    <xf numFmtId="0" fontId="1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 horizontal="right"/>
    </xf>
    <xf numFmtId="4" fontId="21" fillId="0" borderId="0" xfId="0" applyNumberFormat="1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4" fontId="0" fillId="36" borderId="0" xfId="0" applyNumberFormat="1" applyFill="1" applyAlignment="1" applyProtection="1">
      <alignment horizontal="center"/>
      <protection/>
    </xf>
    <xf numFmtId="4" fontId="5" fillId="0" borderId="0" xfId="0" applyNumberFormat="1" applyFont="1" applyAlignment="1" applyProtection="1">
      <alignment/>
      <protection/>
    </xf>
    <xf numFmtId="4" fontId="0" fillId="0" borderId="0" xfId="0" applyNumberFormat="1" applyAlignment="1" applyProtection="1">
      <alignment horizontal="center"/>
      <protection/>
    </xf>
    <xf numFmtId="4" fontId="23" fillId="0" borderId="0" xfId="0" applyNumberFormat="1" applyFont="1" applyAlignment="1" applyProtection="1">
      <alignment/>
      <protection/>
    </xf>
    <xf numFmtId="4" fontId="5" fillId="0" borderId="0" xfId="0" applyNumberFormat="1" applyFont="1" applyAlignment="1" applyProtection="1">
      <alignment horizontal="left"/>
      <protection/>
    </xf>
    <xf numFmtId="4" fontId="18" fillId="0" borderId="0" xfId="0" applyNumberFormat="1" applyFont="1" applyAlignment="1" applyProtection="1">
      <alignment horizontal="left"/>
      <protection/>
    </xf>
    <xf numFmtId="4" fontId="19" fillId="0" borderId="0" xfId="44" applyNumberFormat="1" applyFont="1" applyAlignment="1" applyProtection="1">
      <alignment horizontal="center"/>
      <protection/>
    </xf>
    <xf numFmtId="4" fontId="0" fillId="0" borderId="0" xfId="44" applyNumberFormat="1" applyFont="1" applyAlignment="1" applyProtection="1">
      <alignment/>
      <protection/>
    </xf>
    <xf numFmtId="4" fontId="26" fillId="0" borderId="0" xfId="0" applyNumberFormat="1" applyFont="1" applyAlignment="1" applyProtection="1">
      <alignment/>
      <protection/>
    </xf>
    <xf numFmtId="4" fontId="20" fillId="0" borderId="0" xfId="0" applyNumberFormat="1" applyFont="1" applyAlignment="1" applyProtection="1">
      <alignment horizontal="center"/>
      <protection/>
    </xf>
    <xf numFmtId="0" fontId="14" fillId="0" borderId="0" xfId="0" applyFont="1" applyFill="1" applyAlignment="1">
      <alignment/>
    </xf>
    <xf numFmtId="0" fontId="16" fillId="0" borderId="0" xfId="53" applyFont="1" applyAlignment="1" applyProtection="1">
      <alignment/>
      <protection/>
    </xf>
    <xf numFmtId="0" fontId="3" fillId="0" borderId="0" xfId="0" applyFont="1" applyAlignment="1">
      <alignment horizontal="left"/>
    </xf>
    <xf numFmtId="178" fontId="0" fillId="33" borderId="0" xfId="0" applyNumberFormat="1" applyFill="1" applyAlignment="1" applyProtection="1">
      <alignment/>
      <protection locked="0"/>
    </xf>
    <xf numFmtId="178" fontId="0" fillId="0" borderId="0" xfId="0" applyNumberFormat="1" applyAlignment="1" applyProtection="1">
      <alignment/>
      <protection/>
    </xf>
    <xf numFmtId="4" fontId="2" fillId="36" borderId="0" xfId="0" applyNumberFormat="1" applyFont="1" applyFill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164" fontId="27" fillId="0" borderId="0" xfId="53" applyNumberFormat="1" applyFont="1" applyAlignment="1" applyProtection="1">
      <alignment horizontal="left"/>
      <protection/>
    </xf>
    <xf numFmtId="0" fontId="24" fillId="0" borderId="0" xfId="0" applyFont="1" applyAlignment="1">
      <alignment/>
    </xf>
    <xf numFmtId="4" fontId="5" fillId="0" borderId="0" xfId="0" applyNumberFormat="1" applyFont="1" applyAlignment="1" applyProtection="1">
      <alignment horizontal="right"/>
      <protection/>
    </xf>
    <xf numFmtId="4" fontId="28" fillId="0" borderId="0" xfId="0" applyNumberFormat="1" applyFont="1" applyAlignment="1" applyProtection="1">
      <alignment/>
      <protection/>
    </xf>
    <xf numFmtId="4" fontId="2" fillId="0" borderId="0" xfId="0" applyNumberFormat="1" applyFont="1" applyAlignment="1" applyProtection="1">
      <alignment/>
      <protection/>
    </xf>
    <xf numFmtId="0" fontId="3" fillId="0" borderId="0" xfId="0" applyFont="1" applyFill="1" applyAlignment="1">
      <alignment/>
    </xf>
    <xf numFmtId="4" fontId="29" fillId="0" borderId="0" xfId="0" applyNumberFormat="1" applyFont="1" applyAlignment="1" applyProtection="1">
      <alignment/>
      <protection/>
    </xf>
    <xf numFmtId="4" fontId="19" fillId="0" borderId="0" xfId="0" applyNumberFormat="1" applyFont="1" applyAlignment="1" applyProtection="1">
      <alignment/>
      <protection/>
    </xf>
    <xf numFmtId="4" fontId="0" fillId="0" borderId="0" xfId="0" applyNumberFormat="1" applyAlignment="1" applyProtection="1">
      <alignment horizontal="left"/>
      <protection/>
    </xf>
    <xf numFmtId="4" fontId="30" fillId="36" borderId="0" xfId="0" applyNumberFormat="1" applyFont="1" applyFill="1" applyAlignment="1" applyProtection="1">
      <alignment vertical="center"/>
      <protection/>
    </xf>
    <xf numFmtId="4" fontId="66" fillId="0" borderId="0" xfId="0" applyNumberFormat="1" applyFont="1" applyAlignment="1" applyProtection="1">
      <alignment/>
      <protection/>
    </xf>
    <xf numFmtId="4" fontId="28" fillId="0" borderId="0" xfId="0" applyNumberFormat="1" applyFont="1" applyFill="1" applyBorder="1" applyAlignment="1" applyProtection="1">
      <alignment horizontal="center"/>
      <protection/>
    </xf>
    <xf numFmtId="4" fontId="2" fillId="0" borderId="0" xfId="0" applyNumberFormat="1" applyFont="1" applyFill="1" applyBorder="1" applyAlignment="1" applyProtection="1">
      <alignment horizontal="center"/>
      <protection/>
    </xf>
    <xf numFmtId="4" fontId="28" fillId="0" borderId="0" xfId="0" applyNumberFormat="1" applyFont="1" applyFill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 horizontal="right"/>
      <protection/>
    </xf>
    <xf numFmtId="4" fontId="26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 horizontal="center"/>
      <protection/>
    </xf>
    <xf numFmtId="4" fontId="0" fillId="0" borderId="0" xfId="0" applyNumberFormat="1" applyFill="1" applyBorder="1" applyAlignment="1" applyProtection="1">
      <alignment horizontal="left"/>
      <protection/>
    </xf>
    <xf numFmtId="4" fontId="20" fillId="0" borderId="0" xfId="0" applyNumberFormat="1" applyFont="1" applyFill="1" applyBorder="1" applyAlignment="1" applyProtection="1">
      <alignment horizontal="left"/>
      <protection/>
    </xf>
    <xf numFmtId="4" fontId="22" fillId="0" borderId="0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left" vertical="center" indent="1"/>
    </xf>
    <xf numFmtId="0" fontId="0" fillId="33" borderId="10" xfId="0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/>
    </xf>
    <xf numFmtId="8" fontId="0" fillId="0" borderId="0" xfId="0" applyNumberFormat="1" applyAlignment="1">
      <alignment/>
    </xf>
    <xf numFmtId="4" fontId="67" fillId="0" borderId="0" xfId="0" applyNumberFormat="1" applyFont="1" applyAlignment="1">
      <alignment horizontal="center"/>
    </xf>
    <xf numFmtId="4" fontId="12" fillId="0" borderId="0" xfId="0" applyNumberFormat="1" applyFont="1" applyAlignment="1" applyProtection="1">
      <alignment horizontal="center"/>
      <protection/>
    </xf>
    <xf numFmtId="4" fontId="0" fillId="0" borderId="0" xfId="0" applyNumberFormat="1" applyAlignment="1">
      <alignment/>
    </xf>
    <xf numFmtId="4" fontId="15" fillId="36" borderId="0" xfId="0" applyNumberFormat="1" applyFont="1" applyFill="1" applyAlignment="1" applyProtection="1">
      <alignment/>
      <protection/>
    </xf>
    <xf numFmtId="4" fontId="14" fillId="0" borderId="0" xfId="0" applyNumberFormat="1" applyFont="1" applyAlignment="1" applyProtection="1">
      <alignment horizontal="center"/>
      <protection/>
    </xf>
    <xf numFmtId="4" fontId="25" fillId="0" borderId="0" xfId="0" applyNumberFormat="1" applyFont="1" applyFill="1" applyBorder="1" applyAlignment="1" applyProtection="1">
      <alignment horizontal="right"/>
      <protection/>
    </xf>
    <xf numFmtId="4" fontId="28" fillId="0" borderId="0" xfId="0" applyNumberFormat="1" applyFont="1" applyFill="1" applyBorder="1" applyAlignment="1" applyProtection="1">
      <alignment horizontal="center"/>
      <protection/>
    </xf>
    <xf numFmtId="4" fontId="68" fillId="0" borderId="0" xfId="0" applyNumberFormat="1" applyFont="1" applyAlignment="1" applyProtection="1">
      <alignment horizontal="center"/>
      <protection/>
    </xf>
    <xf numFmtId="4" fontId="68" fillId="0" borderId="0" xfId="0" applyNumberFormat="1" applyFont="1" applyAlignment="1">
      <alignment/>
    </xf>
    <xf numFmtId="4" fontId="11" fillId="0" borderId="0" xfId="0" applyNumberFormat="1" applyFont="1" applyAlignment="1" applyProtection="1">
      <alignment horizontal="center"/>
      <protection/>
    </xf>
    <xf numFmtId="4" fontId="69" fillId="37" borderId="0" xfId="0" applyNumberFormat="1" applyFont="1" applyFill="1" applyAlignment="1" applyProtection="1">
      <alignment horizontal="center"/>
      <protection/>
    </xf>
    <xf numFmtId="4" fontId="11" fillId="37" borderId="0" xfId="0" applyNumberFormat="1" applyFont="1" applyFill="1" applyAlignment="1" applyProtection="1">
      <alignment horizontal="center"/>
      <protection/>
    </xf>
    <xf numFmtId="4" fontId="13" fillId="0" borderId="0" xfId="0" applyNumberFormat="1" applyFont="1" applyAlignment="1" applyProtection="1">
      <alignment horizontal="center"/>
      <protection/>
    </xf>
    <xf numFmtId="4" fontId="11" fillId="0" borderId="0" xfId="0" applyNumberFormat="1" applyFont="1" applyBorder="1" applyAlignment="1" applyProtection="1">
      <alignment horizontal="center"/>
      <protection/>
    </xf>
    <xf numFmtId="4" fontId="0" fillId="0" borderId="0" xfId="0" applyNumberFormat="1" applyAlignment="1" applyProtection="1">
      <alignment horizontal="center"/>
      <protection/>
    </xf>
    <xf numFmtId="4" fontId="68" fillId="0" borderId="0" xfId="0" applyNumberFormat="1" applyFont="1" applyAlignment="1">
      <alignment horizontal="center"/>
    </xf>
    <xf numFmtId="4" fontId="2" fillId="36" borderId="0" xfId="0" applyNumberFormat="1" applyFont="1" applyFill="1" applyAlignment="1" applyProtection="1">
      <alignment horizontal="center"/>
      <protection/>
    </xf>
    <xf numFmtId="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6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indent="1"/>
    </xf>
    <xf numFmtId="166" fontId="0" fillId="0" borderId="10" xfId="0" applyNumberFormat="1" applyBorder="1" applyAlignment="1">
      <alignment horizontal="center" vertical="center"/>
    </xf>
    <xf numFmtId="0" fontId="6" fillId="0" borderId="10" xfId="0" applyFont="1" applyBorder="1" applyAlignment="1">
      <alignment horizontal="left" vertical="center" indent="1"/>
    </xf>
    <xf numFmtId="164" fontId="1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 horizontal="left" vertical="center" wrapText="1" indent="1"/>
    </xf>
    <xf numFmtId="0" fontId="0" fillId="33" borderId="10" xfId="0" applyFill="1" applyBorder="1" applyAlignment="1" applyProtection="1">
      <alignment horizontal="center" vertical="center"/>
      <protection locked="0"/>
    </xf>
    <xf numFmtId="164" fontId="0" fillId="33" borderId="10" xfId="0" applyNumberForma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vertical="center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eb1.lifebenefits.com/lb/florida/home.ht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4">
      <selection activeCell="B20" sqref="B20"/>
    </sheetView>
  </sheetViews>
  <sheetFormatPr defaultColWidth="9.140625" defaultRowHeight="12.75"/>
  <cols>
    <col min="1" max="1" width="23.8515625" style="27" customWidth="1"/>
    <col min="2" max="2" width="13.7109375" style="27" bestFit="1" customWidth="1"/>
    <col min="3" max="3" width="19.421875" style="27" customWidth="1"/>
    <col min="4" max="4" width="14.421875" style="27" customWidth="1"/>
    <col min="5" max="5" width="22.140625" style="27" customWidth="1"/>
    <col min="6" max="6" width="21.00390625" style="27" customWidth="1"/>
    <col min="7" max="7" width="11.7109375" style="27" customWidth="1"/>
    <col min="8" max="16384" width="9.140625" style="27" customWidth="1"/>
  </cols>
  <sheetData>
    <row r="1" spans="1:6" ht="21">
      <c r="A1" s="26" t="s">
        <v>46</v>
      </c>
      <c r="B1" s="74" t="s">
        <v>33</v>
      </c>
      <c r="C1" s="74"/>
      <c r="D1" s="74"/>
      <c r="E1" s="74"/>
      <c r="F1" s="74"/>
    </row>
    <row r="2" spans="1:5" ht="15">
      <c r="A2" s="82" t="s">
        <v>34</v>
      </c>
      <c r="B2" s="82"/>
      <c r="C2" s="82"/>
      <c r="D2" s="79"/>
      <c r="E2" s="79"/>
    </row>
    <row r="3" spans="1:5" ht="18.75" customHeight="1">
      <c r="A3" s="51" t="s">
        <v>14</v>
      </c>
      <c r="B3" s="41">
        <v>1</v>
      </c>
      <c r="C3" s="55" t="s">
        <v>47</v>
      </c>
      <c r="D3" s="79"/>
      <c r="E3" s="79"/>
    </row>
    <row r="4" spans="1:5" ht="15">
      <c r="A4" s="52"/>
      <c r="B4" s="42"/>
      <c r="D4" s="80" t="s">
        <v>48</v>
      </c>
      <c r="E4" s="80"/>
    </row>
    <row r="5" spans="1:7" ht="19.5" customHeight="1">
      <c r="A5" s="51" t="s">
        <v>19</v>
      </c>
      <c r="B5" s="41">
        <v>1</v>
      </c>
      <c r="D5" s="80" t="s">
        <v>49</v>
      </c>
      <c r="E5" s="81"/>
      <c r="G5" s="53"/>
    </row>
    <row r="6" spans="4:5" ht="10.5" customHeight="1">
      <c r="D6" s="79"/>
      <c r="E6" s="79"/>
    </row>
    <row r="7" spans="2:7" ht="12.75">
      <c r="B7" s="28" t="s">
        <v>17</v>
      </c>
      <c r="C7" s="28" t="s">
        <v>31</v>
      </c>
      <c r="D7" s="54" t="s">
        <v>45</v>
      </c>
      <c r="E7" s="54"/>
      <c r="F7" s="73" t="s">
        <v>30</v>
      </c>
      <c r="G7" s="73"/>
    </row>
    <row r="8" spans="1:9" ht="16.5">
      <c r="A8" s="29" t="s">
        <v>15</v>
      </c>
      <c r="B8" s="30">
        <v>1444.06</v>
      </c>
      <c r="C8" s="30">
        <v>1264.06</v>
      </c>
      <c r="D8" s="77">
        <v>632.03</v>
      </c>
      <c r="E8" s="78"/>
      <c r="F8" s="71">
        <f>D8*(1-B3)+90</f>
        <v>90</v>
      </c>
      <c r="G8" s="72"/>
      <c r="I8" s="30"/>
    </row>
    <row r="9" spans="3:7" ht="9" customHeight="1">
      <c r="C9" s="30"/>
      <c r="D9" s="77"/>
      <c r="E9" s="78"/>
      <c r="F9" s="71"/>
      <c r="G9" s="72"/>
    </row>
    <row r="10" spans="1:7" ht="16.5">
      <c r="A10" s="29" t="s">
        <v>16</v>
      </c>
      <c r="B10" s="30">
        <v>641.52</v>
      </c>
      <c r="C10" s="30">
        <v>591.52</v>
      </c>
      <c r="D10" s="77">
        <v>295.76</v>
      </c>
      <c r="E10" s="78"/>
      <c r="F10" s="71">
        <f>D10*(1-B3)+25</f>
        <v>25</v>
      </c>
      <c r="G10" s="72"/>
    </row>
    <row r="11" spans="4:7" ht="9" customHeight="1">
      <c r="D11" s="77"/>
      <c r="E11" s="78"/>
      <c r="F11" s="71"/>
      <c r="G11" s="72"/>
    </row>
    <row r="12" spans="1:7" ht="16.5">
      <c r="A12" s="29" t="s">
        <v>43</v>
      </c>
      <c r="B12" s="30">
        <v>729.54</v>
      </c>
      <c r="C12" s="30">
        <v>714.54</v>
      </c>
      <c r="D12" s="77">
        <v>357.27</v>
      </c>
      <c r="E12" s="78"/>
      <c r="F12" s="71">
        <f>(C12/2)*(1-B3)+7.5</f>
        <v>7.5</v>
      </c>
      <c r="G12" s="72"/>
    </row>
    <row r="13" spans="1:7" ht="16.5">
      <c r="A13" s="47" t="s">
        <v>44</v>
      </c>
      <c r="B13" s="30">
        <v>729.54</v>
      </c>
      <c r="C13" s="30">
        <v>714.54</v>
      </c>
      <c r="D13" s="85">
        <v>357.27</v>
      </c>
      <c r="E13" s="85"/>
      <c r="F13" s="70">
        <f>(C13/2)*(1-B5)+7.5</f>
        <v>7.5</v>
      </c>
      <c r="G13" s="70"/>
    </row>
    <row r="14" spans="1:7" ht="21.75" customHeight="1">
      <c r="A14" s="31" t="s">
        <v>32</v>
      </c>
      <c r="B14" s="30">
        <v>641.52</v>
      </c>
      <c r="C14" s="30">
        <v>0</v>
      </c>
      <c r="D14" s="77">
        <v>0</v>
      </c>
      <c r="E14" s="78"/>
      <c r="F14" s="71">
        <f>B14/2</f>
        <v>320.76</v>
      </c>
      <c r="G14" s="72"/>
    </row>
    <row r="15" spans="1:7" ht="6" customHeight="1">
      <c r="A15" s="29"/>
      <c r="B15" s="30"/>
      <c r="C15" s="30"/>
      <c r="D15" s="77"/>
      <c r="E15" s="78"/>
      <c r="F15" s="71"/>
      <c r="G15" s="72"/>
    </row>
    <row r="16" spans="1:7" ht="16.5">
      <c r="A16" s="32" t="s">
        <v>25</v>
      </c>
      <c r="B16" s="30">
        <v>1328.36</v>
      </c>
      <c r="C16" s="30">
        <v>1264.06</v>
      </c>
      <c r="D16" s="77">
        <f>(B16-C16)/2</f>
        <v>32.14999999999998</v>
      </c>
      <c r="E16" s="78"/>
      <c r="F16" s="71">
        <f>(B16-C16)/2</f>
        <v>32.14999999999998</v>
      </c>
      <c r="G16" s="72"/>
    </row>
    <row r="17" spans="1:7" ht="16.5">
      <c r="A17" s="32" t="s">
        <v>24</v>
      </c>
      <c r="B17" s="30">
        <v>606.52</v>
      </c>
      <c r="C17" s="30">
        <v>591.52</v>
      </c>
      <c r="D17" s="77">
        <f>(B17-C17)/2</f>
        <v>7.5</v>
      </c>
      <c r="E17" s="78"/>
      <c r="F17" s="71">
        <f>(B17-C17)/2</f>
        <v>7.5</v>
      </c>
      <c r="G17" s="72"/>
    </row>
    <row r="18" spans="1:7" ht="16.5">
      <c r="A18" s="32" t="s">
        <v>23</v>
      </c>
      <c r="B18" s="30">
        <v>1328.36</v>
      </c>
      <c r="C18" s="30">
        <v>1298.36</v>
      </c>
      <c r="D18" s="77">
        <f>(B18-C18)/2</f>
        <v>15</v>
      </c>
      <c r="E18" s="78"/>
      <c r="F18" s="71">
        <f>(B18-C18)/2</f>
        <v>15</v>
      </c>
      <c r="G18" s="72"/>
    </row>
    <row r="19" spans="1:5" ht="18" customHeight="1">
      <c r="A19" s="32"/>
      <c r="B19" s="30"/>
      <c r="C19" s="43" t="s">
        <v>18</v>
      </c>
      <c r="D19" s="86" t="s">
        <v>29</v>
      </c>
      <c r="E19" s="87"/>
    </row>
    <row r="20" spans="1:8" ht="17.25" customHeight="1">
      <c r="A20" s="33" t="s">
        <v>28</v>
      </c>
      <c r="B20" s="30"/>
      <c r="C20" s="34">
        <v>500</v>
      </c>
      <c r="D20" s="83">
        <f>C20*B3</f>
        <v>500</v>
      </c>
      <c r="E20" s="84"/>
      <c r="H20" s="35"/>
    </row>
    <row r="21" spans="1:5" ht="17.25" customHeight="1">
      <c r="A21" s="33" t="s">
        <v>26</v>
      </c>
      <c r="B21" s="30"/>
      <c r="C21" s="34">
        <v>1000</v>
      </c>
      <c r="D21" s="79">
        <f>C21*B3</f>
        <v>1000</v>
      </c>
      <c r="E21" s="79"/>
    </row>
    <row r="22" spans="1:5" ht="17.25" customHeight="1">
      <c r="A22" s="33" t="s">
        <v>27</v>
      </c>
      <c r="C22" s="34">
        <v>1000</v>
      </c>
      <c r="D22" s="79">
        <f>C22*B3</f>
        <v>1000</v>
      </c>
      <c r="E22" s="79"/>
    </row>
    <row r="23" spans="1:6" s="36" customFormat="1" ht="17.25" customHeight="1">
      <c r="A23" s="75"/>
      <c r="B23" s="75"/>
      <c r="C23" s="75"/>
      <c r="D23" s="61"/>
      <c r="E23" s="60"/>
      <c r="F23" s="61"/>
    </row>
    <row r="24" spans="1:6" s="30" customFormat="1" ht="17.25" customHeight="1">
      <c r="A24" s="62"/>
      <c r="B24" s="62"/>
      <c r="C24" s="62"/>
      <c r="D24" s="62"/>
      <c r="E24" s="62"/>
      <c r="F24" s="62"/>
    </row>
    <row r="25" spans="1:6" s="30" customFormat="1" ht="17.25" customHeight="1">
      <c r="A25" s="63"/>
      <c r="B25" s="62"/>
      <c r="C25" s="62"/>
      <c r="D25" s="62"/>
      <c r="E25" s="62"/>
      <c r="F25" s="62"/>
    </row>
    <row r="26" spans="1:6" s="30" customFormat="1" ht="17.25" customHeight="1">
      <c r="A26" s="63"/>
      <c r="B26" s="62"/>
      <c r="C26" s="62"/>
      <c r="D26" s="62"/>
      <c r="E26" s="62"/>
      <c r="F26" s="62"/>
    </row>
    <row r="27" spans="1:6" s="37" customFormat="1" ht="17.25" customHeight="1">
      <c r="A27" s="64"/>
      <c r="B27" s="65"/>
      <c r="C27" s="65"/>
      <c r="D27" s="65"/>
      <c r="E27" s="65"/>
      <c r="F27" s="65"/>
    </row>
    <row r="28" spans="1:6" s="30" customFormat="1" ht="17.25" customHeight="1">
      <c r="A28" s="63"/>
      <c r="B28" s="62"/>
      <c r="C28" s="62"/>
      <c r="D28" s="62"/>
      <c r="E28" s="62"/>
      <c r="F28" s="62"/>
    </row>
    <row r="29" spans="4:5" ht="17.25" customHeight="1">
      <c r="D29" s="79"/>
      <c r="E29" s="79"/>
    </row>
    <row r="30" spans="1:5" s="48" customFormat="1" ht="18.75" customHeight="1">
      <c r="A30" s="76"/>
      <c r="B30" s="76"/>
      <c r="C30" s="76"/>
      <c r="D30" s="76"/>
      <c r="E30" s="58"/>
    </row>
    <row r="31" spans="1:5" s="48" customFormat="1" ht="18.75" customHeight="1">
      <c r="A31" s="56"/>
      <c r="B31" s="56"/>
      <c r="C31" s="56"/>
      <c r="D31" s="56"/>
      <c r="E31" s="58"/>
    </row>
    <row r="32" spans="1:5" s="49" customFormat="1" ht="18.75" customHeight="1">
      <c r="A32" s="59"/>
      <c r="B32" s="57"/>
      <c r="C32" s="57"/>
      <c r="D32" s="57"/>
      <c r="E32" s="59"/>
    </row>
    <row r="33" spans="1:5" s="49" customFormat="1" ht="18.75" customHeight="1">
      <c r="A33" s="59"/>
      <c r="B33" s="57"/>
      <c r="C33" s="57"/>
      <c r="D33" s="57"/>
      <c r="E33" s="59"/>
    </row>
    <row r="34" spans="1:5" s="49" customFormat="1" ht="18.75" customHeight="1">
      <c r="A34" s="59"/>
      <c r="B34" s="57"/>
      <c r="C34" s="57"/>
      <c r="D34" s="57"/>
      <c r="E34" s="59"/>
    </row>
  </sheetData>
  <sheetProtection/>
  <mergeCells count="37">
    <mergeCell ref="D29:E29"/>
    <mergeCell ref="D22:E22"/>
    <mergeCell ref="D11:E11"/>
    <mergeCell ref="D16:E16"/>
    <mergeCell ref="D17:E17"/>
    <mergeCell ref="D18:E18"/>
    <mergeCell ref="D21:E21"/>
    <mergeCell ref="D19:E19"/>
    <mergeCell ref="D4:E4"/>
    <mergeCell ref="D5:E5"/>
    <mergeCell ref="D14:E14"/>
    <mergeCell ref="A2:C2"/>
    <mergeCell ref="D20:E20"/>
    <mergeCell ref="D6:E6"/>
    <mergeCell ref="D13:E13"/>
    <mergeCell ref="B1:F1"/>
    <mergeCell ref="A23:C23"/>
    <mergeCell ref="A30:D30"/>
    <mergeCell ref="D8:E8"/>
    <mergeCell ref="D10:E10"/>
    <mergeCell ref="D12:E12"/>
    <mergeCell ref="D15:E15"/>
    <mergeCell ref="D9:E9"/>
    <mergeCell ref="D2:E2"/>
    <mergeCell ref="D3:E3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2.28125" style="0" customWidth="1"/>
    <col min="2" max="2" width="11.140625" style="0" customWidth="1"/>
    <col min="3" max="3" width="6.8515625" style="0" customWidth="1"/>
    <col min="4" max="4" width="0.13671875" style="0" customWidth="1"/>
    <col min="5" max="6" width="8.8515625" style="0" hidden="1" customWidth="1"/>
  </cols>
  <sheetData>
    <row r="3" s="38" customFormat="1" ht="21">
      <c r="A3" s="50" t="s">
        <v>36</v>
      </c>
    </row>
    <row r="4" s="38" customFormat="1" ht="21"/>
    <row r="5" s="38" customFormat="1" ht="21">
      <c r="A5" s="38" t="s">
        <v>42</v>
      </c>
    </row>
    <row r="6" spans="1:9" ht="22.5" customHeight="1">
      <c r="A6" s="88" t="s">
        <v>41</v>
      </c>
      <c r="B6" s="88"/>
      <c r="C6" s="88"/>
      <c r="D6" s="88"/>
      <c r="E6" s="88"/>
      <c r="F6" s="88"/>
      <c r="G6" s="12"/>
      <c r="H6" s="12"/>
      <c r="I6" s="12"/>
    </row>
    <row r="7" spans="1:9" ht="29.25" customHeight="1">
      <c r="A7" s="40" t="s">
        <v>39</v>
      </c>
      <c r="B7" s="40"/>
      <c r="C7" s="40"/>
      <c r="D7" s="40"/>
      <c r="E7" s="40"/>
      <c r="F7" s="40"/>
      <c r="G7" s="12"/>
      <c r="H7" s="12"/>
      <c r="I7" s="12"/>
    </row>
    <row r="8" spans="1:9" s="9" customFormat="1" ht="27.75" customHeight="1">
      <c r="A8" s="45" t="s">
        <v>38</v>
      </c>
      <c r="B8" s="44"/>
      <c r="C8" s="44"/>
      <c r="D8" s="44"/>
      <c r="E8" s="44"/>
      <c r="F8" s="44"/>
      <c r="G8" s="46"/>
      <c r="H8" s="46"/>
      <c r="I8" s="46"/>
    </row>
    <row r="9" spans="1:6" ht="24" customHeight="1">
      <c r="A9" s="8" t="s">
        <v>40</v>
      </c>
      <c r="C9" s="39"/>
      <c r="D9" s="39"/>
      <c r="E9" s="39"/>
      <c r="F9" s="39"/>
    </row>
    <row r="10" ht="12.75">
      <c r="D10" s="12"/>
    </row>
    <row r="11" spans="1:4" ht="12.75">
      <c r="A11" s="10"/>
      <c r="B11" s="11"/>
      <c r="D11" s="12"/>
    </row>
    <row r="12" spans="4:6" ht="12.75">
      <c r="D12" s="12"/>
      <c r="E12" s="12"/>
      <c r="F12" s="12"/>
    </row>
    <row r="16" s="24" customFormat="1" ht="21"/>
    <row r="17" s="24" customFormat="1" ht="21"/>
  </sheetData>
  <sheetProtection/>
  <mergeCells count="1">
    <mergeCell ref="A6:F6"/>
  </mergeCells>
  <hyperlinks>
    <hyperlink ref="B9:F9" r:id="rId1" display="https://web1.lifebenefits.com/lb/florida/home.htm"/>
  </hyperlinks>
  <printOptions/>
  <pageMargins left="0.75" right="0.75" top="1" bottom="1" header="0.5" footer="0.5"/>
  <pageSetup horizontalDpi="300" verticalDpi="3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1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21.140625" style="3" customWidth="1"/>
    <col min="2" max="2" width="11.00390625" style="0" customWidth="1"/>
    <col min="3" max="3" width="13.28125" style="0" bestFit="1" customWidth="1"/>
    <col min="5" max="5" width="9.57421875" style="0" customWidth="1"/>
    <col min="6" max="6" width="2.140625" style="15" customWidth="1"/>
    <col min="7" max="7" width="13.7109375" style="0" customWidth="1"/>
  </cols>
  <sheetData>
    <row r="2" spans="2:11" ht="17.25">
      <c r="B2" s="94" t="s">
        <v>11</v>
      </c>
      <c r="C2" s="94"/>
      <c r="D2" s="94"/>
      <c r="E2" s="94"/>
      <c r="F2" s="16"/>
      <c r="J2" s="12"/>
      <c r="K2" s="12"/>
    </row>
    <row r="3" spans="10:11" ht="12.75">
      <c r="J3" s="12"/>
      <c r="K3" s="12"/>
    </row>
    <row r="4" spans="10:11" ht="12.75">
      <c r="J4" s="12"/>
      <c r="K4" s="12"/>
    </row>
    <row r="5" spans="1:11" ht="12.75" customHeight="1">
      <c r="A5" s="66" t="s">
        <v>10</v>
      </c>
      <c r="B5" s="67"/>
      <c r="C5" s="95"/>
      <c r="D5" s="95"/>
      <c r="E5" s="95"/>
      <c r="F5" s="17"/>
      <c r="G5" s="14" t="s">
        <v>50</v>
      </c>
      <c r="H5" s="14" t="s">
        <v>1</v>
      </c>
      <c r="I5" s="12"/>
      <c r="J5" s="12"/>
      <c r="K5" s="12"/>
    </row>
    <row r="6" spans="1:11" ht="12.75">
      <c r="A6" s="90" t="s">
        <v>9</v>
      </c>
      <c r="B6" s="97"/>
      <c r="C6" s="98" t="s">
        <v>22</v>
      </c>
      <c r="D6" s="98"/>
      <c r="E6" s="98"/>
      <c r="F6" s="18"/>
      <c r="G6" s="20"/>
      <c r="H6" s="21">
        <v>0.061</v>
      </c>
      <c r="I6" s="12"/>
      <c r="J6" s="12"/>
      <c r="K6" s="12"/>
    </row>
    <row r="7" spans="1:11" ht="12.75">
      <c r="A7" s="90"/>
      <c r="B7" s="97"/>
      <c r="C7" s="98"/>
      <c r="D7" s="98"/>
      <c r="E7" s="98"/>
      <c r="F7" s="18"/>
      <c r="G7" s="20">
        <v>30</v>
      </c>
      <c r="H7" s="21">
        <v>0.086</v>
      </c>
      <c r="I7" s="12"/>
      <c r="J7" s="12"/>
      <c r="K7" s="12"/>
    </row>
    <row r="8" spans="1:11" ht="12.75" customHeight="1">
      <c r="A8" s="90" t="s">
        <v>8</v>
      </c>
      <c r="B8" s="96"/>
      <c r="C8" s="95" t="s">
        <v>35</v>
      </c>
      <c r="D8" s="95"/>
      <c r="E8" s="95"/>
      <c r="F8" s="17"/>
      <c r="G8" s="20">
        <v>35</v>
      </c>
      <c r="H8" s="21">
        <v>0.097</v>
      </c>
      <c r="I8" s="12"/>
      <c r="J8" s="12"/>
      <c r="K8" s="12"/>
    </row>
    <row r="9" spans="1:9" ht="12.75">
      <c r="A9" s="90"/>
      <c r="B9" s="96"/>
      <c r="C9" s="95"/>
      <c r="D9" s="95"/>
      <c r="E9" s="95"/>
      <c r="F9" s="17"/>
      <c r="G9" s="20">
        <v>40</v>
      </c>
      <c r="H9" s="21">
        <v>0.105</v>
      </c>
      <c r="I9" s="12"/>
    </row>
    <row r="10" spans="1:9" ht="12.75" customHeight="1">
      <c r="A10" s="90" t="s">
        <v>2</v>
      </c>
      <c r="B10" s="89">
        <f>B8*B6</f>
        <v>0</v>
      </c>
      <c r="C10" s="95" t="s">
        <v>13</v>
      </c>
      <c r="D10" s="95"/>
      <c r="E10" s="95"/>
      <c r="F10" s="17"/>
      <c r="G10" s="20">
        <v>45</v>
      </c>
      <c r="H10" s="21">
        <v>0.146</v>
      </c>
      <c r="I10" s="12"/>
    </row>
    <row r="11" spans="1:9" ht="12.75">
      <c r="A11" s="90"/>
      <c r="B11" s="89"/>
      <c r="C11" s="95"/>
      <c r="D11" s="95"/>
      <c r="E11" s="95"/>
      <c r="F11" s="17"/>
      <c r="G11" s="20">
        <v>50</v>
      </c>
      <c r="H11" s="21">
        <v>0.21</v>
      </c>
      <c r="I11" s="12"/>
    </row>
    <row r="12" spans="1:8" ht="12.75">
      <c r="A12" s="90" t="s">
        <v>5</v>
      </c>
      <c r="B12" s="91">
        <f>IF(B5&lt;G8,IF(B5&lt;G7,IF(B5&lt;G6,H5,H6),H7),IF(B5&lt;G9,H8,IF(B5&lt;G10,H9,IF(B5&lt;G11,H10,IF(B5&lt;G12,H11,IF(B5&lt;G13,H12,IF(B5&lt;G14,H13,IF(B5&lt;G15,H14,H15))))))))</f>
        <v>0.061</v>
      </c>
      <c r="C12" s="13"/>
      <c r="D12" s="13"/>
      <c r="E12" s="13"/>
      <c r="F12" s="19"/>
      <c r="G12" s="20">
        <v>55</v>
      </c>
      <c r="H12" s="21">
        <v>0.317</v>
      </c>
    </row>
    <row r="13" spans="1:8" ht="12.75">
      <c r="A13" s="90"/>
      <c r="B13" s="91"/>
      <c r="C13" s="13"/>
      <c r="D13" s="13"/>
      <c r="E13" s="13"/>
      <c r="F13" s="19"/>
      <c r="G13" s="20">
        <v>60</v>
      </c>
      <c r="H13" s="21">
        <v>0.581</v>
      </c>
    </row>
    <row r="14" spans="1:8" ht="12.75">
      <c r="A14" s="92" t="s">
        <v>4</v>
      </c>
      <c r="B14" s="93">
        <f>B16/2</f>
        <v>0</v>
      </c>
      <c r="C14" s="13"/>
      <c r="D14" s="13"/>
      <c r="E14" s="13"/>
      <c r="F14" s="19"/>
      <c r="G14" s="20">
        <v>65</v>
      </c>
      <c r="H14" s="21">
        <v>0.885</v>
      </c>
    </row>
    <row r="15" spans="1:8" ht="12.75">
      <c r="A15" s="92"/>
      <c r="B15" s="93"/>
      <c r="C15" s="13"/>
      <c r="D15" s="13"/>
      <c r="E15" s="13"/>
      <c r="F15" s="19"/>
      <c r="G15" s="20">
        <v>70</v>
      </c>
      <c r="H15" s="21">
        <v>1.69</v>
      </c>
    </row>
    <row r="16" spans="1:8" ht="12.75">
      <c r="A16" s="90" t="s">
        <v>3</v>
      </c>
      <c r="B16" s="89">
        <f>B10/1000*B12</f>
        <v>0</v>
      </c>
      <c r="C16" s="13"/>
      <c r="D16" s="13"/>
      <c r="E16" s="13"/>
      <c r="F16" s="19"/>
      <c r="G16" s="20">
        <v>121</v>
      </c>
      <c r="H16" s="69"/>
    </row>
    <row r="17" spans="1:6" ht="12.75">
      <c r="A17" s="90"/>
      <c r="B17" s="89"/>
      <c r="C17" s="13"/>
      <c r="D17" s="13"/>
      <c r="E17" s="13"/>
      <c r="F17" s="19"/>
    </row>
    <row r="19" ht="12.75">
      <c r="A19" s="68" t="s">
        <v>51</v>
      </c>
    </row>
    <row r="21" ht="12.75">
      <c r="A21" s="25"/>
    </row>
  </sheetData>
  <sheetProtection/>
  <mergeCells count="17">
    <mergeCell ref="B2:E2"/>
    <mergeCell ref="C5:E5"/>
    <mergeCell ref="C8:E9"/>
    <mergeCell ref="C10:E11"/>
    <mergeCell ref="B8:B9"/>
    <mergeCell ref="A6:A7"/>
    <mergeCell ref="B6:B7"/>
    <mergeCell ref="C6:E7"/>
    <mergeCell ref="A8:A9"/>
    <mergeCell ref="A10:A11"/>
    <mergeCell ref="B10:B11"/>
    <mergeCell ref="A16:A17"/>
    <mergeCell ref="B16:B17"/>
    <mergeCell ref="A12:A13"/>
    <mergeCell ref="B12:B13"/>
    <mergeCell ref="A14:A15"/>
    <mergeCell ref="B14:B15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4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20.7109375" style="0" customWidth="1"/>
    <col min="2" max="2" width="11.8515625" style="0" customWidth="1"/>
    <col min="4" max="4" width="20.7109375" style="0" customWidth="1"/>
  </cols>
  <sheetData>
    <row r="2" spans="3:5" ht="17.25">
      <c r="C2" s="8" t="s">
        <v>7</v>
      </c>
      <c r="D2" s="9"/>
      <c r="E2" s="4"/>
    </row>
    <row r="4" spans="2:5" ht="12.75">
      <c r="B4" s="7"/>
      <c r="E4" s="6"/>
    </row>
    <row r="5" spans="1:8" ht="12.75">
      <c r="A5" t="s">
        <v>0</v>
      </c>
      <c r="B5" s="2"/>
      <c r="D5" s="12" t="s">
        <v>12</v>
      </c>
      <c r="E5" s="12"/>
      <c r="F5" s="12"/>
      <c r="G5" s="12"/>
      <c r="H5" s="12"/>
    </row>
    <row r="6" spans="2:8" ht="17.25">
      <c r="B6" s="1"/>
      <c r="C6" s="1"/>
      <c r="D6" s="12" t="s">
        <v>37</v>
      </c>
      <c r="E6" s="12"/>
      <c r="F6" s="12"/>
      <c r="G6" s="12"/>
      <c r="H6" s="12"/>
    </row>
    <row r="7" spans="1:2" ht="16.5">
      <c r="A7" s="10"/>
      <c r="B7" s="22"/>
    </row>
    <row r="8" spans="1:4" ht="16.5">
      <c r="A8" s="10" t="s">
        <v>6</v>
      </c>
      <c r="B8" s="22">
        <f>SUM(B5/12/100*0.85/2)</f>
        <v>0</v>
      </c>
      <c r="D8" s="23" t="s">
        <v>20</v>
      </c>
    </row>
    <row r="10" spans="1:4" ht="16.5">
      <c r="A10" s="10" t="s">
        <v>6</v>
      </c>
      <c r="B10" s="22">
        <f>SUM(B5/12/100*0.59/2)</f>
        <v>0</v>
      </c>
      <c r="C10" s="1"/>
      <c r="D10" s="23" t="s">
        <v>21</v>
      </c>
    </row>
    <row r="12" ht="12.75">
      <c r="B12" s="1"/>
    </row>
    <row r="13" ht="12.75">
      <c r="B13" s="1"/>
    </row>
    <row r="14" ht="12.75">
      <c r="B14" s="5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Gulf Coast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Jayne Ann Graves Serrano</cp:lastModifiedBy>
  <cp:lastPrinted>2005-11-22T20:43:48Z</cp:lastPrinted>
  <dcterms:created xsi:type="dcterms:W3CDTF">2002-11-12T16:56:39Z</dcterms:created>
  <dcterms:modified xsi:type="dcterms:W3CDTF">2016-04-29T16:20:57Z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